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if Habib\Desktop\"/>
    </mc:Choice>
  </mc:AlternateContent>
  <xr:revisionPtr revIDLastSave="0" documentId="8_{22BF5285-CDA6-43F5-A3AC-57AB93FDC0DD}" xr6:coauthVersionLast="47" xr6:coauthVersionMax="47" xr10:uidLastSave="{00000000-0000-0000-0000-000000000000}"/>
  <bookViews>
    <workbookView xWindow="-108" yWindow="-108" windowWidth="23256" windowHeight="14856" firstSheet="1" activeTab="3" xr2:uid="{16D51B93-D544-4DAA-96C5-7F39D200923D}"/>
  </bookViews>
  <sheets>
    <sheet name="PAYROLL BOOK" sheetId="1" r:id="rId1"/>
    <sheet name="worksht to compute net to gross" sheetId="2" r:id="rId2"/>
    <sheet name="worksht to compute gross to net" sheetId="6" r:id="rId3"/>
    <sheet name="Overtime workings" sheetId="3" r:id="rId4"/>
  </sheets>
  <definedNames>
    <definedName name="_xlnm.Print_Area" localSheetId="0">'PAYROLL BOOK'!$A$1:$Z$90</definedName>
    <definedName name="_xlnm.Print_Area" localSheetId="2">'worksht to compute gross to net'!$A$1:$C$15</definedName>
    <definedName name="_xlnm.Print_Titles" localSheetId="0">'PAYROLL BOOK'!$A:$E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6" l="1"/>
  <c r="I10" i="2"/>
  <c r="L70" i="1" l="1"/>
  <c r="X70" i="1" s="1"/>
  <c r="L69" i="1"/>
  <c r="X69" i="1" s="1"/>
  <c r="L68" i="1"/>
  <c r="X68" i="1" s="1"/>
  <c r="L67" i="1"/>
  <c r="X67" i="1" s="1"/>
  <c r="L66" i="1"/>
  <c r="X66" i="1" s="1"/>
  <c r="L65" i="1"/>
  <c r="X65" i="1" s="1"/>
  <c r="L64" i="1"/>
  <c r="X64" i="1" s="1"/>
  <c r="L63" i="1"/>
  <c r="X63" i="1" s="1"/>
  <c r="L62" i="1"/>
  <c r="X62" i="1" s="1"/>
  <c r="L61" i="1"/>
  <c r="X61" i="1" s="1"/>
  <c r="L60" i="1"/>
  <c r="X60" i="1" s="1"/>
  <c r="L59" i="1"/>
  <c r="X59" i="1" s="1"/>
  <c r="L58" i="1"/>
  <c r="X58" i="1" s="1"/>
  <c r="L57" i="1"/>
  <c r="X57" i="1" s="1"/>
  <c r="L56" i="1"/>
  <c r="X56" i="1" s="1"/>
  <c r="L55" i="1"/>
  <c r="X55" i="1" s="1"/>
  <c r="L54" i="1"/>
  <c r="X54" i="1" s="1"/>
  <c r="L53" i="1"/>
  <c r="X53" i="1" s="1"/>
  <c r="L52" i="1"/>
  <c r="X52" i="1" s="1"/>
  <c r="L51" i="1"/>
  <c r="X51" i="1" s="1"/>
  <c r="L50" i="1"/>
  <c r="X50" i="1" s="1"/>
  <c r="L49" i="1"/>
  <c r="X49" i="1" s="1"/>
  <c r="L48" i="1"/>
  <c r="X48" i="1" s="1"/>
  <c r="L47" i="1"/>
  <c r="X47" i="1" s="1"/>
  <c r="L46" i="1"/>
  <c r="X46" i="1" s="1"/>
  <c r="L45" i="1"/>
  <c r="X45" i="1" s="1"/>
  <c r="L44" i="1"/>
  <c r="X44" i="1" s="1"/>
  <c r="L43" i="1"/>
  <c r="X43" i="1" s="1"/>
  <c r="L42" i="1"/>
  <c r="X42" i="1" s="1"/>
  <c r="L41" i="1"/>
  <c r="X41" i="1" s="1"/>
  <c r="L40" i="1"/>
  <c r="X40" i="1" s="1"/>
  <c r="L39" i="1"/>
  <c r="X39" i="1" s="1"/>
  <c r="L38" i="1"/>
  <c r="X38" i="1" s="1"/>
  <c r="L37" i="1"/>
  <c r="X37" i="1" s="1"/>
  <c r="L36" i="1"/>
  <c r="X36" i="1" s="1"/>
  <c r="L35" i="1"/>
  <c r="X35" i="1" s="1"/>
  <c r="L34" i="1"/>
  <c r="X34" i="1" s="1"/>
  <c r="L33" i="1"/>
  <c r="X33" i="1" s="1"/>
  <c r="L32" i="1"/>
  <c r="X32" i="1" s="1"/>
  <c r="M52" i="1" l="1"/>
  <c r="W52" i="1"/>
  <c r="M69" i="1"/>
  <c r="N69" i="1" s="1"/>
  <c r="O69" i="1" s="1"/>
  <c r="Q69" i="1" s="1"/>
  <c r="W69" i="1"/>
  <c r="M54" i="1"/>
  <c r="W54" i="1"/>
  <c r="M32" i="1"/>
  <c r="N32" i="1" s="1"/>
  <c r="O32" i="1" s="1"/>
  <c r="Q32" i="1" s="1"/>
  <c r="W32" i="1"/>
  <c r="M33" i="1"/>
  <c r="W33" i="1"/>
  <c r="M41" i="1"/>
  <c r="W41" i="1"/>
  <c r="M56" i="1"/>
  <c r="N56" i="1" s="1"/>
  <c r="O56" i="1" s="1"/>
  <c r="Q56" i="1" s="1"/>
  <c r="W56" i="1"/>
  <c r="M64" i="1"/>
  <c r="N64" i="1" s="1"/>
  <c r="O64" i="1" s="1"/>
  <c r="Q64" i="1" s="1"/>
  <c r="W64" i="1"/>
  <c r="M37" i="1"/>
  <c r="W37" i="1"/>
  <c r="M38" i="1"/>
  <c r="N38" i="1" s="1"/>
  <c r="O38" i="1" s="1"/>
  <c r="Q38" i="1" s="1"/>
  <c r="W38" i="1"/>
  <c r="M61" i="1"/>
  <c r="N61" i="1" s="1"/>
  <c r="O61" i="1" s="1"/>
  <c r="Q61" i="1" s="1"/>
  <c r="W61" i="1"/>
  <c r="W70" i="1"/>
  <c r="M48" i="1"/>
  <c r="N48" i="1" s="1"/>
  <c r="O48" i="1" s="1"/>
  <c r="Q48" i="1" s="1"/>
  <c r="W48" i="1"/>
  <c r="M34" i="1"/>
  <c r="W34" i="1"/>
  <c r="M49" i="1"/>
  <c r="W49" i="1"/>
  <c r="M57" i="1"/>
  <c r="W57" i="1"/>
  <c r="M65" i="1"/>
  <c r="W65" i="1"/>
  <c r="M60" i="1"/>
  <c r="N60" i="1" s="1"/>
  <c r="O60" i="1" s="1"/>
  <c r="Q60" i="1" s="1"/>
  <c r="W60" i="1"/>
  <c r="M53" i="1"/>
  <c r="W53" i="1"/>
  <c r="M47" i="1"/>
  <c r="W47" i="1"/>
  <c r="M40" i="1"/>
  <c r="W40" i="1"/>
  <c r="M63" i="1"/>
  <c r="W63" i="1"/>
  <c r="M42" i="1"/>
  <c r="W42" i="1"/>
  <c r="M35" i="1"/>
  <c r="N35" i="1" s="1"/>
  <c r="O35" i="1" s="1"/>
  <c r="Q35" i="1" s="1"/>
  <c r="W35" i="1"/>
  <c r="M43" i="1"/>
  <c r="W43" i="1"/>
  <c r="M50" i="1"/>
  <c r="N50" i="1" s="1"/>
  <c r="O50" i="1" s="1"/>
  <c r="Q50" i="1" s="1"/>
  <c r="W50" i="1"/>
  <c r="M58" i="1"/>
  <c r="W58" i="1"/>
  <c r="M66" i="1"/>
  <c r="W66" i="1"/>
  <c r="M45" i="1"/>
  <c r="N45" i="1" s="1"/>
  <c r="O45" i="1" s="1"/>
  <c r="Q45" i="1" s="1"/>
  <c r="W45" i="1"/>
  <c r="M46" i="1"/>
  <c r="N46" i="1" s="1"/>
  <c r="O46" i="1" s="1"/>
  <c r="Q46" i="1" s="1"/>
  <c r="W46" i="1"/>
  <c r="M39" i="1"/>
  <c r="W39" i="1"/>
  <c r="M62" i="1"/>
  <c r="N62" i="1" s="1"/>
  <c r="O62" i="1" s="1"/>
  <c r="Q62" i="1" s="1"/>
  <c r="W62" i="1"/>
  <c r="M55" i="1"/>
  <c r="W55" i="1"/>
  <c r="M36" i="1"/>
  <c r="W36" i="1"/>
  <c r="M44" i="1"/>
  <c r="W44" i="1"/>
  <c r="M51" i="1"/>
  <c r="N51" i="1" s="1"/>
  <c r="O51" i="1" s="1"/>
  <c r="Q51" i="1" s="1"/>
  <c r="W51" i="1"/>
  <c r="M59" i="1"/>
  <c r="W59" i="1"/>
  <c r="M67" i="1"/>
  <c r="N67" i="1" s="1"/>
  <c r="O67" i="1" s="1"/>
  <c r="Q67" i="1" s="1"/>
  <c r="W67" i="1"/>
  <c r="M68" i="1"/>
  <c r="W68" i="1"/>
  <c r="N52" i="1"/>
  <c r="O52" i="1" s="1"/>
  <c r="Q52" i="1" s="1"/>
  <c r="N40" i="1"/>
  <c r="O40" i="1" s="1"/>
  <c r="Q40" i="1" s="1"/>
  <c r="N55" i="1"/>
  <c r="O55" i="1" s="1"/>
  <c r="Q55" i="1" s="1"/>
  <c r="N44" i="1"/>
  <c r="O44" i="1" s="1"/>
  <c r="Q44" i="1" s="1"/>
  <c r="N33" i="1"/>
  <c r="O33" i="1" s="1"/>
  <c r="Q33" i="1" s="1"/>
  <c r="N49" i="1"/>
  <c r="O49" i="1" s="1"/>
  <c r="Q49" i="1" s="1"/>
  <c r="N57" i="1"/>
  <c r="O57" i="1" s="1"/>
  <c r="Q57" i="1" s="1"/>
  <c r="N54" i="1"/>
  <c r="O54" i="1" s="1"/>
  <c r="Q54" i="1" s="1"/>
  <c r="N66" i="1"/>
  <c r="O66" i="1" s="1"/>
  <c r="Q66" i="1" s="1"/>
  <c r="N68" i="1"/>
  <c r="O68" i="1" s="1"/>
  <c r="Q68" i="1" s="1"/>
  <c r="N59" i="1"/>
  <c r="O59" i="1" s="1"/>
  <c r="Q59" i="1" s="1"/>
  <c r="N53" i="1"/>
  <c r="O53" i="1" s="1"/>
  <c r="Q53" i="1" s="1"/>
  <c r="N34" i="1"/>
  <c r="O34" i="1" s="1"/>
  <c r="Q34" i="1" s="1"/>
  <c r="N58" i="1"/>
  <c r="O58" i="1" s="1"/>
  <c r="Q58" i="1" s="1"/>
  <c r="N63" i="1"/>
  <c r="O63" i="1" s="1"/>
  <c r="Q63" i="1" s="1"/>
  <c r="N65" i="1"/>
  <c r="O65" i="1" s="1"/>
  <c r="Q65" i="1" s="1"/>
  <c r="N37" i="1"/>
  <c r="O37" i="1" s="1"/>
  <c r="Q37" i="1" s="1"/>
  <c r="N39" i="1"/>
  <c r="O39" i="1" s="1"/>
  <c r="Q39" i="1" s="1"/>
  <c r="N47" i="1"/>
  <c r="O47" i="1" s="1"/>
  <c r="Q47" i="1" s="1"/>
  <c r="M70" i="1"/>
  <c r="N70" i="1" s="1"/>
  <c r="O70" i="1" s="1"/>
  <c r="Q70" i="1" s="1"/>
  <c r="S72" i="1"/>
  <c r="S80" i="1" s="1"/>
  <c r="P72" i="1"/>
  <c r="K72" i="1"/>
  <c r="J72" i="1"/>
  <c r="I72" i="1"/>
  <c r="H72" i="1"/>
  <c r="F72" i="1"/>
  <c r="R55" i="1" l="1"/>
  <c r="T55" i="1" s="1"/>
  <c r="U55" i="1" s="1"/>
  <c r="Y55" i="1"/>
  <c r="Z55" i="1" s="1"/>
  <c r="Z53" i="1"/>
  <c r="R65" i="1"/>
  <c r="T65" i="1" s="1"/>
  <c r="U65" i="1" s="1"/>
  <c r="Y65" i="1"/>
  <c r="Z65" i="1" s="1"/>
  <c r="R41" i="1"/>
  <c r="Y41" i="1"/>
  <c r="Z41" i="1" s="1"/>
  <c r="R67" i="1"/>
  <c r="T67" i="1" s="1"/>
  <c r="U67" i="1" s="1"/>
  <c r="Y67" i="1"/>
  <c r="R46" i="1"/>
  <c r="T46" i="1" s="1"/>
  <c r="U46" i="1" s="1"/>
  <c r="Y46" i="1"/>
  <c r="R63" i="1"/>
  <c r="Y63" i="1"/>
  <c r="Z63" i="1" s="1"/>
  <c r="R34" i="1"/>
  <c r="T34" i="1" s="1"/>
  <c r="U34" i="1" s="1"/>
  <c r="Y34" i="1"/>
  <c r="R61" i="1"/>
  <c r="T61" i="1" s="1"/>
  <c r="U61" i="1" s="1"/>
  <c r="Y61" i="1"/>
  <c r="Z61" i="1" s="1"/>
  <c r="R54" i="1"/>
  <c r="T54" i="1" s="1"/>
  <c r="U54" i="1" s="1"/>
  <c r="Y54" i="1"/>
  <c r="Z54" i="1" s="1"/>
  <c r="R56" i="1"/>
  <c r="T56" i="1" s="1"/>
  <c r="U56" i="1" s="1"/>
  <c r="Y56" i="1"/>
  <c r="R68" i="1"/>
  <c r="T68" i="1" s="1"/>
  <c r="U68" i="1" s="1"/>
  <c r="Y68" i="1"/>
  <c r="Z68" i="1" s="1"/>
  <c r="R39" i="1"/>
  <c r="T39" i="1" s="1"/>
  <c r="U39" i="1" s="1"/>
  <c r="Y39" i="1"/>
  <c r="Z67" i="1"/>
  <c r="Z46" i="1"/>
  <c r="R43" i="1"/>
  <c r="Y43" i="1"/>
  <c r="Z43" i="1" s="1"/>
  <c r="R44" i="1"/>
  <c r="T44" i="1" s="1"/>
  <c r="U44" i="1" s="1"/>
  <c r="Y44" i="1"/>
  <c r="Z44" i="1" s="1"/>
  <c r="R58" i="1"/>
  <c r="T58" i="1" s="1"/>
  <c r="U58" i="1" s="1"/>
  <c r="Y58" i="1"/>
  <c r="Z58" i="1" s="1"/>
  <c r="R53" i="1"/>
  <c r="T53" i="1" s="1"/>
  <c r="U53" i="1" s="1"/>
  <c r="Y53" i="1"/>
  <c r="R64" i="1"/>
  <c r="T64" i="1" s="1"/>
  <c r="U64" i="1" s="1"/>
  <c r="Y64" i="1"/>
  <c r="Z64" i="1" s="1"/>
  <c r="T35" i="1"/>
  <c r="U35" i="1" s="1"/>
  <c r="R36" i="1"/>
  <c r="Y36" i="1"/>
  <c r="Z36" i="1" s="1"/>
  <c r="R70" i="1"/>
  <c r="Y70" i="1"/>
  <c r="R62" i="1"/>
  <c r="T62" i="1" s="1"/>
  <c r="U62" i="1" s="1"/>
  <c r="Y62" i="1"/>
  <c r="Z62" i="1" s="1"/>
  <c r="R35" i="1"/>
  <c r="Y35" i="1"/>
  <c r="Z35" i="1" s="1"/>
  <c r="R57" i="1"/>
  <c r="T57" i="1" s="1"/>
  <c r="U57" i="1" s="1"/>
  <c r="Y57" i="1"/>
  <c r="Z57" i="1" s="1"/>
  <c r="Z38" i="1"/>
  <c r="R33" i="1"/>
  <c r="T33" i="1" s="1"/>
  <c r="U33" i="1" s="1"/>
  <c r="Y33" i="1"/>
  <c r="Z33" i="1" s="1"/>
  <c r="T63" i="1"/>
  <c r="U63" i="1" s="1"/>
  <c r="N43" i="1"/>
  <c r="O43" i="1" s="1"/>
  <c r="Q43" i="1" s="1"/>
  <c r="R59" i="1"/>
  <c r="T59" i="1" s="1"/>
  <c r="U59" i="1" s="1"/>
  <c r="Y59" i="1"/>
  <c r="Z59" i="1" s="1"/>
  <c r="Z39" i="1"/>
  <c r="R45" i="1"/>
  <c r="T45" i="1" s="1"/>
  <c r="U45" i="1" s="1"/>
  <c r="Y45" i="1"/>
  <c r="Z45" i="1" s="1"/>
  <c r="R40" i="1"/>
  <c r="T40" i="1" s="1"/>
  <c r="U40" i="1" s="1"/>
  <c r="Y40" i="1"/>
  <c r="Z40" i="1" s="1"/>
  <c r="R48" i="1"/>
  <c r="T48" i="1" s="1"/>
  <c r="U48" i="1" s="1"/>
  <c r="Y48" i="1"/>
  <c r="Z48" i="1" s="1"/>
  <c r="R38" i="1"/>
  <c r="T38" i="1" s="1"/>
  <c r="U38" i="1" s="1"/>
  <c r="Y38" i="1"/>
  <c r="Z56" i="1"/>
  <c r="R69" i="1"/>
  <c r="T69" i="1" s="1"/>
  <c r="U69" i="1" s="1"/>
  <c r="Y69" i="1"/>
  <c r="Z69" i="1" s="1"/>
  <c r="R50" i="1"/>
  <c r="T50" i="1" s="1"/>
  <c r="U50" i="1" s="1"/>
  <c r="Y50" i="1"/>
  <c r="Z50" i="1" s="1"/>
  <c r="R60" i="1"/>
  <c r="T60" i="1" s="1"/>
  <c r="U60" i="1" s="1"/>
  <c r="Y60" i="1"/>
  <c r="Z60" i="1" s="1"/>
  <c r="R42" i="1"/>
  <c r="Y42" i="1"/>
  <c r="Z42" i="1" s="1"/>
  <c r="R49" i="1"/>
  <c r="T49" i="1" s="1"/>
  <c r="U49" i="1" s="1"/>
  <c r="Y49" i="1"/>
  <c r="Z49" i="1" s="1"/>
  <c r="Z70" i="1"/>
  <c r="R32" i="1"/>
  <c r="T32" i="1" s="1"/>
  <c r="U32" i="1" s="1"/>
  <c r="Y32" i="1"/>
  <c r="Z32" i="1" s="1"/>
  <c r="N42" i="1"/>
  <c r="O42" i="1" s="1"/>
  <c r="Q42" i="1" s="1"/>
  <c r="N41" i="1"/>
  <c r="O41" i="1" s="1"/>
  <c r="Q41" i="1" s="1"/>
  <c r="N36" i="1"/>
  <c r="O36" i="1" s="1"/>
  <c r="Q36" i="1" s="1"/>
  <c r="R51" i="1"/>
  <c r="T51" i="1" s="1"/>
  <c r="U51" i="1" s="1"/>
  <c r="Y51" i="1"/>
  <c r="Z51" i="1" s="1"/>
  <c r="R66" i="1"/>
  <c r="T66" i="1" s="1"/>
  <c r="U66" i="1" s="1"/>
  <c r="Y66" i="1"/>
  <c r="Z66" i="1" s="1"/>
  <c r="R47" i="1"/>
  <c r="T47" i="1" s="1"/>
  <c r="U47" i="1" s="1"/>
  <c r="Y47" i="1"/>
  <c r="Z47" i="1" s="1"/>
  <c r="Z34" i="1"/>
  <c r="R37" i="1"/>
  <c r="T37" i="1" s="1"/>
  <c r="U37" i="1" s="1"/>
  <c r="Y37" i="1"/>
  <c r="Z37" i="1" s="1"/>
  <c r="R52" i="1"/>
  <c r="T52" i="1" s="1"/>
  <c r="U52" i="1" s="1"/>
  <c r="Y52" i="1"/>
  <c r="Z52" i="1" s="1"/>
  <c r="T70" i="1"/>
  <c r="U70" i="1" s="1"/>
  <c r="L10" i="2"/>
  <c r="T36" i="1" l="1"/>
  <c r="U36" i="1" s="1"/>
  <c r="T42" i="1"/>
  <c r="U42" i="1" s="1"/>
  <c r="T43" i="1"/>
  <c r="U43" i="1" s="1"/>
  <c r="T41" i="1"/>
  <c r="U41" i="1" s="1"/>
  <c r="I16" i="2"/>
  <c r="I14" i="2"/>
  <c r="I12" i="2"/>
  <c r="L12" i="2"/>
  <c r="L14" i="2"/>
  <c r="B7" i="6"/>
  <c r="B9" i="6" s="1"/>
  <c r="H16" i="2" l="1"/>
  <c r="H14" i="2"/>
  <c r="H12" i="2"/>
  <c r="H10" i="2"/>
  <c r="H8" i="2"/>
  <c r="G8" i="2"/>
  <c r="E16" i="2" l="1"/>
  <c r="G16" i="2" s="1"/>
  <c r="I8" i="2" l="1"/>
  <c r="D14" i="2"/>
  <c r="D12" i="2"/>
  <c r="D10" i="2"/>
  <c r="D8" i="2"/>
  <c r="E14" i="2"/>
  <c r="E10" i="2"/>
  <c r="E12" i="2"/>
  <c r="C12" i="2" l="1"/>
  <c r="G12" i="2"/>
  <c r="C10" i="2"/>
  <c r="G10" i="2"/>
  <c r="C14" i="2"/>
  <c r="G14" i="2"/>
  <c r="B11" i="6" l="1"/>
  <c r="L31" i="1"/>
  <c r="X31" i="1" s="1"/>
  <c r="W31" i="1" l="1"/>
  <c r="E9" i="3"/>
  <c r="B9" i="3"/>
  <c r="B15" i="3" s="1"/>
  <c r="M31" i="1" l="1"/>
  <c r="L30" i="1"/>
  <c r="X30" i="1" s="1"/>
  <c r="L29" i="1"/>
  <c r="X29" i="1" s="1"/>
  <c r="L28" i="1"/>
  <c r="X28" i="1" s="1"/>
  <c r="L27" i="1"/>
  <c r="X27" i="1" s="1"/>
  <c r="L26" i="1"/>
  <c r="X26" i="1" s="1"/>
  <c r="L25" i="1"/>
  <c r="X25" i="1" s="1"/>
  <c r="L24" i="1"/>
  <c r="X24" i="1" s="1"/>
  <c r="L23" i="1"/>
  <c r="X23" i="1" s="1"/>
  <c r="L22" i="1"/>
  <c r="X22" i="1" s="1"/>
  <c r="L21" i="1"/>
  <c r="X21" i="1" s="1"/>
  <c r="L20" i="1"/>
  <c r="X20" i="1" s="1"/>
  <c r="L19" i="1"/>
  <c r="X19" i="1" s="1"/>
  <c r="L18" i="1"/>
  <c r="X18" i="1" s="1"/>
  <c r="L17" i="1"/>
  <c r="X17" i="1" s="1"/>
  <c r="L16" i="1"/>
  <c r="X16" i="1" s="1"/>
  <c r="L15" i="1"/>
  <c r="X15" i="1" s="1"/>
  <c r="L14" i="1"/>
  <c r="X14" i="1" s="1"/>
  <c r="L13" i="1"/>
  <c r="X13" i="1" s="1"/>
  <c r="E15" i="3"/>
  <c r="M14" i="2"/>
  <c r="M12" i="2"/>
  <c r="M10" i="2"/>
  <c r="L8" i="2"/>
  <c r="M8" i="2" s="1"/>
  <c r="M29" i="1" l="1"/>
  <c r="W29" i="1"/>
  <c r="M25" i="1"/>
  <c r="W25" i="1"/>
  <c r="M26" i="1"/>
  <c r="W26" i="1"/>
  <c r="M20" i="1"/>
  <c r="R20" i="1" s="1"/>
  <c r="W20" i="1"/>
  <c r="M30" i="1"/>
  <c r="W30" i="1"/>
  <c r="W17" i="1"/>
  <c r="M18" i="1"/>
  <c r="Y18" i="1" s="1"/>
  <c r="W18" i="1"/>
  <c r="M19" i="1"/>
  <c r="Y19" i="1" s="1"/>
  <c r="W19" i="1"/>
  <c r="M27" i="1"/>
  <c r="N27" i="1" s="1"/>
  <c r="O27" i="1" s="1"/>
  <c r="W27" i="1"/>
  <c r="M28" i="1"/>
  <c r="Y28" i="1" s="1"/>
  <c r="W28" i="1"/>
  <c r="M21" i="1"/>
  <c r="Y21" i="1" s="1"/>
  <c r="W21" i="1"/>
  <c r="W22" i="1"/>
  <c r="N31" i="1"/>
  <c r="O31" i="1" s="1"/>
  <c r="Q31" i="1" s="1"/>
  <c r="Y31" i="1"/>
  <c r="Z31" i="1" s="1"/>
  <c r="M23" i="1"/>
  <c r="Y23" i="1" s="1"/>
  <c r="W23" i="1"/>
  <c r="Z23" i="1" s="1"/>
  <c r="M24" i="1"/>
  <c r="Y24" i="1" s="1"/>
  <c r="W24" i="1"/>
  <c r="W16" i="1"/>
  <c r="W15" i="1"/>
  <c r="M14" i="1"/>
  <c r="Y14" i="1" s="1"/>
  <c r="W14" i="1"/>
  <c r="M13" i="1"/>
  <c r="Y13" i="1" s="1"/>
  <c r="W13" i="1"/>
  <c r="R23" i="1"/>
  <c r="N23" i="1"/>
  <c r="O23" i="1" s="1"/>
  <c r="M22" i="1"/>
  <c r="R28" i="1"/>
  <c r="N28" i="1"/>
  <c r="O28" i="1" s="1"/>
  <c r="N25" i="1"/>
  <c r="O25" i="1" s="1"/>
  <c r="N29" i="1"/>
  <c r="O29" i="1" s="1"/>
  <c r="R31" i="1"/>
  <c r="N19" i="1"/>
  <c r="O19" i="1" s="1"/>
  <c r="M17" i="1"/>
  <c r="M16" i="1"/>
  <c r="M15" i="1"/>
  <c r="R19" i="1"/>
  <c r="N18" i="1" l="1"/>
  <c r="O18" i="1" s="1"/>
  <c r="N21" i="1"/>
  <c r="O21" i="1" s="1"/>
  <c r="R18" i="1"/>
  <c r="Z18" i="1"/>
  <c r="Z21" i="1"/>
  <c r="R26" i="1"/>
  <c r="Y26" i="1"/>
  <c r="Z19" i="1"/>
  <c r="R30" i="1"/>
  <c r="Y30" i="1"/>
  <c r="Z30" i="1" s="1"/>
  <c r="Z28" i="1"/>
  <c r="R25" i="1"/>
  <c r="Y25" i="1"/>
  <c r="Z25" i="1" s="1"/>
  <c r="R21" i="1"/>
  <c r="N24" i="1"/>
  <c r="O24" i="1" s="1"/>
  <c r="Q24" i="1" s="1"/>
  <c r="T24" i="1" s="1"/>
  <c r="U24" i="1" s="1"/>
  <c r="N20" i="1"/>
  <c r="O20" i="1" s="1"/>
  <c r="Q20" i="1" s="1"/>
  <c r="Y20" i="1"/>
  <c r="Z20" i="1" s="1"/>
  <c r="R27" i="1"/>
  <c r="Y27" i="1"/>
  <c r="Z27" i="1" s="1"/>
  <c r="N17" i="1"/>
  <c r="O17" i="1" s="1"/>
  <c r="Y17" i="1"/>
  <c r="Z17" i="1" s="1"/>
  <c r="N30" i="1"/>
  <c r="O30" i="1" s="1"/>
  <c r="Q30" i="1" s="1"/>
  <c r="T30" i="1" s="1"/>
  <c r="U30" i="1" s="1"/>
  <c r="R24" i="1"/>
  <c r="N26" i="1"/>
  <c r="O26" i="1" s="1"/>
  <c r="Q26" i="1" s="1"/>
  <c r="R22" i="1"/>
  <c r="Y22" i="1"/>
  <c r="Z22" i="1" s="1"/>
  <c r="Z14" i="1"/>
  <c r="Z24" i="1"/>
  <c r="Z26" i="1"/>
  <c r="R29" i="1"/>
  <c r="Y29" i="1"/>
  <c r="Z29" i="1" s="1"/>
  <c r="N14" i="1"/>
  <c r="O14" i="1" s="1"/>
  <c r="Q14" i="1" s="1"/>
  <c r="R14" i="1"/>
  <c r="N13" i="1"/>
  <c r="O13" i="1" s="1"/>
  <c r="Q13" i="1" s="1"/>
  <c r="Z13" i="1"/>
  <c r="R13" i="1"/>
  <c r="N16" i="1"/>
  <c r="O16" i="1" s="1"/>
  <c r="Q16" i="1" s="1"/>
  <c r="Y16" i="1"/>
  <c r="Z16" i="1" s="1"/>
  <c r="N15" i="1"/>
  <c r="O15" i="1" s="1"/>
  <c r="Y15" i="1"/>
  <c r="Z15" i="1"/>
  <c r="Q27" i="1"/>
  <c r="T27" i="1" s="1"/>
  <c r="U27" i="1" s="1"/>
  <c r="Q25" i="1"/>
  <c r="T25" i="1" s="1"/>
  <c r="U25" i="1" s="1"/>
  <c r="N22" i="1"/>
  <c r="O22" i="1" s="1"/>
  <c r="Q22" i="1" s="1"/>
  <c r="Q29" i="1"/>
  <c r="Q21" i="1"/>
  <c r="Q23" i="1"/>
  <c r="T23" i="1" s="1"/>
  <c r="U23" i="1" s="1"/>
  <c r="Q19" i="1"/>
  <c r="T19" i="1" s="1"/>
  <c r="U19" i="1" s="1"/>
  <c r="Q28" i="1"/>
  <c r="T28" i="1" s="1"/>
  <c r="U28" i="1" s="1"/>
  <c r="T31" i="1"/>
  <c r="U31" i="1" s="1"/>
  <c r="R16" i="1"/>
  <c r="R15" i="1"/>
  <c r="T20" i="1"/>
  <c r="U20" i="1" s="1"/>
  <c r="Q18" i="1"/>
  <c r="T18" i="1" s="1"/>
  <c r="U18" i="1" s="1"/>
  <c r="Q15" i="1"/>
  <c r="R17" i="1"/>
  <c r="T26" i="1" l="1"/>
  <c r="U26" i="1" s="1"/>
  <c r="T21" i="1"/>
  <c r="U21" i="1" s="1"/>
  <c r="T22" i="1"/>
  <c r="U22" i="1" s="1"/>
  <c r="T13" i="1"/>
  <c r="U13" i="1" s="1"/>
  <c r="T14" i="1"/>
  <c r="U14" i="1" s="1"/>
  <c r="T29" i="1"/>
  <c r="U29" i="1" s="1"/>
  <c r="T16" i="1"/>
  <c r="U16" i="1" s="1"/>
  <c r="T15" i="1"/>
  <c r="U15" i="1" s="1"/>
  <c r="Q17" i="1"/>
  <c r="T17" i="1" s="1"/>
  <c r="U17" i="1" s="1"/>
  <c r="C16" i="2" l="1"/>
  <c r="L16" i="2" l="1"/>
  <c r="M16" i="2" s="1"/>
  <c r="L12" i="1" l="1"/>
  <c r="X12" i="1" s="1"/>
  <c r="G72" i="1"/>
  <c r="W12" i="1" l="1"/>
  <c r="M12" i="1"/>
  <c r="N12" i="1" s="1"/>
  <c r="X72" i="1"/>
  <c r="L72" i="1"/>
  <c r="F79" i="1" s="1"/>
  <c r="G79" i="1" s="1"/>
  <c r="N72" i="1" l="1"/>
  <c r="O12" i="1"/>
  <c r="Y12" i="1"/>
  <c r="Y72" i="1" s="1"/>
  <c r="R12" i="1"/>
  <c r="M72" i="1"/>
  <c r="F78" i="1" s="1"/>
  <c r="F77" i="1"/>
  <c r="F85" i="1"/>
  <c r="L73" i="1"/>
  <c r="W72" i="1"/>
  <c r="Z12" i="1" l="1"/>
  <c r="Z72" i="1" s="1"/>
  <c r="W73" i="1"/>
  <c r="F87" i="1"/>
  <c r="S78" i="1"/>
  <c r="F86" i="1"/>
  <c r="N73" i="1"/>
  <c r="X73" i="1"/>
  <c r="F88" i="1"/>
  <c r="S77" i="1"/>
  <c r="M73" i="1"/>
  <c r="R72" i="1"/>
  <c r="R73" i="1" s="1"/>
  <c r="Y73" i="1"/>
  <c r="Q12" i="1"/>
  <c r="Q72" i="1" s="1"/>
  <c r="F76" i="1" s="1"/>
  <c r="O72" i="1"/>
  <c r="F84" i="1" l="1"/>
  <c r="Z73" i="1" s="1"/>
  <c r="G78" i="1"/>
  <c r="T12" i="1"/>
  <c r="F81" i="1"/>
  <c r="S79" i="1"/>
  <c r="T72" i="1" l="1"/>
  <c r="T73" i="1" s="1"/>
  <c r="U12" i="1"/>
  <c r="U72" i="1" s="1"/>
  <c r="S81" i="1" l="1"/>
  <c r="S83" i="1" s="1"/>
  <c r="S84" i="1" s="1"/>
  <c r="U73" i="1"/>
</calcChain>
</file>

<file path=xl/sharedStrings.xml><?xml version="1.0" encoding="utf-8"?>
<sst xmlns="http://schemas.openxmlformats.org/spreadsheetml/2006/main" count="114" uniqueCount="89">
  <si>
    <t xml:space="preserve">TIN: </t>
  </si>
  <si>
    <t>PAYROLL FOR THE MONTH OF:</t>
  </si>
  <si>
    <t>Sn</t>
  </si>
  <si>
    <t>Name</t>
  </si>
  <si>
    <t>Basic Salary</t>
  </si>
  <si>
    <t>Cash in Lieu of Leave</t>
  </si>
  <si>
    <t>Severance Pay</t>
  </si>
  <si>
    <t>Motor Vehicle Allowance</t>
  </si>
  <si>
    <t>Gross Salary</t>
  </si>
  <si>
    <t>NSSF Relief 10%</t>
  </si>
  <si>
    <t>Taxable Income</t>
  </si>
  <si>
    <t>PAYE</t>
  </si>
  <si>
    <t>Tax adjustments (if any)</t>
  </si>
  <si>
    <t>Tax Payable</t>
  </si>
  <si>
    <t>NSSF 10%</t>
  </si>
  <si>
    <t>Deductions (If any)</t>
  </si>
  <si>
    <t>Total Deductions</t>
  </si>
  <si>
    <t>Net Pay</t>
  </si>
  <si>
    <t>Taxes Payable:</t>
  </si>
  <si>
    <t>TZS</t>
  </si>
  <si>
    <t>Total Payments:</t>
  </si>
  <si>
    <t>WCF</t>
  </si>
  <si>
    <t>NSSF</t>
  </si>
  <si>
    <t>Commissioner for Domestic Revenue</t>
  </si>
  <si>
    <t>Net Salaries</t>
  </si>
  <si>
    <t>Gross salaries</t>
  </si>
  <si>
    <t>Cost to the company:</t>
  </si>
  <si>
    <t>PAYE tax slabs:</t>
  </si>
  <si>
    <t>Tax rate (PAYE)</t>
  </si>
  <si>
    <t>Tshs</t>
  </si>
  <si>
    <t>%</t>
  </si>
  <si>
    <t>NIL</t>
  </si>
  <si>
    <t>Overtime Computation Worksheet</t>
  </si>
  <si>
    <t>Normal working day overtime</t>
  </si>
  <si>
    <t>Weekend/Public Holiday overtime</t>
  </si>
  <si>
    <t>Salary per month</t>
  </si>
  <si>
    <t>Salary per hour</t>
  </si>
  <si>
    <t>Hours worked overtime during normal working day</t>
  </si>
  <si>
    <t>Hours worked overtime during weekend/public holiday</t>
  </si>
  <si>
    <t>Overtime factor</t>
  </si>
  <si>
    <t>Overtime pay</t>
  </si>
  <si>
    <t>Housing Allowance</t>
  </si>
  <si>
    <t xml:space="preserve">Overtime </t>
  </si>
  <si>
    <t>Assumptions:</t>
  </si>
  <si>
    <t>1. We have assumed 4 weeks in a month</t>
  </si>
  <si>
    <t>2. As per Tanzania Labour Laws, every person has to work 45 hours per week</t>
  </si>
  <si>
    <t>3. Result of overtime pay is part of taxable pay and not net pay</t>
  </si>
  <si>
    <t>Gross salary</t>
  </si>
  <si>
    <t>Taxable pay</t>
  </si>
  <si>
    <t>Net pay</t>
  </si>
  <si>
    <t>Automatic</t>
  </si>
  <si>
    <t>GROSS SALARY TO NET SALARY CALCULATOR</t>
  </si>
  <si>
    <t>0 – 270,000=00</t>
  </si>
  <si>
    <t>Lowest Range</t>
  </si>
  <si>
    <t>Highest Range</t>
  </si>
  <si>
    <t>Gross Pay</t>
  </si>
  <si>
    <t>And above</t>
  </si>
  <si>
    <t>User to enter this figure</t>
  </si>
  <si>
    <t>= insert values in yellow cells only</t>
  </si>
  <si>
    <t>RESULTING TAXABLE PAY</t>
  </si>
  <si>
    <t>RESULTING GROSS SALARY</t>
  </si>
  <si>
    <t>TAKE NOTE: THIS LEVY IS ONLY PAYABLE IF YOU HAVE 10 OR MORE STAFF.</t>
  </si>
  <si>
    <t>8% of the amount in excess of Tshs. 270,000=00</t>
  </si>
  <si>
    <t>Tshs. 20,000=00 plus 20% of the amount in excess of Tshs. 520,000=00</t>
  </si>
  <si>
    <t>Tshs. 68,000=00 plus 25% of the amount in excess of Tshs. 760,000=00</t>
  </si>
  <si>
    <t>Tshs. 128,000=00 plus 30% of the amount in excess of Tshs. 1,000,000=00</t>
  </si>
  <si>
    <t>Please ensure you enter correct NET SALARY in correct net salary range cell</t>
  </si>
  <si>
    <t>270,000=00 – 520,000=00</t>
  </si>
  <si>
    <t>520,000=00 – 760,000=00</t>
  </si>
  <si>
    <t>760,000=00 – 1,000,000=00</t>
  </si>
  <si>
    <t>1,000,000=00 and above</t>
  </si>
  <si>
    <t xml:space="preserve">TIN Number </t>
  </si>
  <si>
    <t>NSSF Number</t>
  </si>
  <si>
    <t>NIDA Number</t>
  </si>
  <si>
    <t>Designed by:</t>
  </si>
  <si>
    <t>TAXPAYER NAME:</t>
  </si>
  <si>
    <t>TAXPAYER ADDRESS:</t>
  </si>
  <si>
    <t>Staff advances</t>
  </si>
  <si>
    <t>0.5% OF GROSS MONTHLY EMOLUMENTS</t>
  </si>
  <si>
    <t xml:space="preserve">SDL </t>
  </si>
  <si>
    <t>WCF 0.5%</t>
  </si>
  <si>
    <t>NSSF Employer Cost 10%</t>
  </si>
  <si>
    <t>Cost to Company of Employee</t>
  </si>
  <si>
    <t>SDL 3.5%</t>
  </si>
  <si>
    <r>
      <t>Taxable Income</t>
    </r>
    <r>
      <rPr>
        <i/>
        <sz val="9"/>
        <color rgb="FF000000"/>
        <rFont val="Arial"/>
        <family val="2"/>
      </rPr>
      <t xml:space="preserve"> </t>
    </r>
    <r>
      <rPr>
        <b/>
        <i/>
        <sz val="9"/>
        <color rgb="FF000000"/>
        <rFont val="Arial"/>
        <family val="2"/>
      </rPr>
      <t>Range (monthly)</t>
    </r>
  </si>
  <si>
    <t>TAXPAYER CONTACT DETAILS (Email and Phone):</t>
  </si>
  <si>
    <t>NSSF REGISTRATION NO.:</t>
  </si>
  <si>
    <t>WCF REGISTRATION NO.:</t>
  </si>
  <si>
    <t>Cost to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</si>
</sst>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TSh&quot;* #,##0.00_-;\-&quot;TSh&quot;* #,##0.00_-;_-&quot;TSh&quot;* &quot;-&quot;??_-;_-@_-"/>
    <numFmt numFmtId="43" formatCode="_-* #,##0.00_-;\-* #,##0.00_-;_-* &quot;-&quot;??_-;_-@_-"/>
    <numFmt numFmtId="164" formatCode="_(* #,##0_);_(* \(#,##0\);_(* &quot;-&quot;??_);_(@_)"/>
    <numFmt numFmtId="165" formatCode="_(* #,##0.00_);_(* \(#,##0.00\);_(* &quot;-&quot;??_);_(@_)"/>
    <numFmt numFmtId="166" formatCode="_(&quot;$&quot;* #,##0_);_(&quot;$&quot;* \(#,##0\);_(&quot;$&quot;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u/>
      <sz val="10"/>
      <color rgb="FFC00000"/>
      <name val="Arial"/>
      <family val="2"/>
    </font>
    <font>
      <b/>
      <sz val="10"/>
      <name val="Arial"/>
      <family val="2"/>
    </font>
    <font>
      <b/>
      <sz val="10"/>
      <color rgb="FFFFFF00"/>
      <name val="Arial"/>
      <family val="2"/>
    </font>
    <font>
      <sz val="10"/>
      <color rgb="FFC0000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sz val="10"/>
      <color rgb="FFFFFF00"/>
      <name val="Arial"/>
      <family val="2"/>
    </font>
    <font>
      <b/>
      <i/>
      <sz val="10"/>
      <name val="Arial"/>
      <family val="2"/>
    </font>
    <font>
      <b/>
      <i/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i/>
      <sz val="10"/>
      <color theme="1"/>
      <name val="Arial"/>
      <family val="2"/>
    </font>
    <font>
      <sz val="11"/>
      <color theme="1"/>
      <name val="Arial"/>
      <family val="2"/>
    </font>
    <font>
      <b/>
      <i/>
      <sz val="9"/>
      <color rgb="FF000000"/>
      <name val="Arial"/>
      <family val="2"/>
    </font>
    <font>
      <i/>
      <sz val="9"/>
      <color rgb="FF000000"/>
      <name val="Arial"/>
      <family val="2"/>
    </font>
    <font>
      <b/>
      <sz val="11"/>
      <color rgb="FFC00000"/>
      <name val="Arial"/>
      <family val="2"/>
    </font>
    <font>
      <b/>
      <sz val="11"/>
      <color rgb="FF7030A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1"/>
      <color theme="7" tint="-0.499984740745262"/>
      <name val="Arial"/>
      <family val="2"/>
    </font>
    <font>
      <sz val="11"/>
      <color rgb="FF0070C0"/>
      <name val="Arial"/>
      <family val="2"/>
    </font>
    <font>
      <b/>
      <u/>
      <sz val="11"/>
      <color theme="1"/>
      <name val="Arial"/>
      <family val="2"/>
    </font>
    <font>
      <b/>
      <sz val="11"/>
      <color rgb="FF0070C0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DE4D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F79646"/>
      </bottom>
      <diagonal/>
    </border>
    <border>
      <left/>
      <right style="medium">
        <color indexed="64"/>
      </right>
      <top style="medium">
        <color indexed="64"/>
      </top>
      <bottom style="medium">
        <color rgb="FFF79646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1" fillId="0" borderId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17">
    <xf numFmtId="0" fontId="0" fillId="0" borderId="0" xfId="0"/>
    <xf numFmtId="0" fontId="2" fillId="0" borderId="0" xfId="3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17" fontId="2" fillId="0" borderId="0" xfId="3" applyNumberFormat="1" applyProtection="1">
      <protection hidden="1"/>
    </xf>
    <xf numFmtId="37" fontId="4" fillId="0" borderId="0" xfId="0" applyNumberFormat="1" applyFont="1" applyProtection="1">
      <protection hidden="1"/>
    </xf>
    <xf numFmtId="0" fontId="6" fillId="2" borderId="1" xfId="3" applyFont="1" applyFill="1" applyBorder="1" applyAlignment="1" applyProtection="1">
      <alignment horizontal="center" vertical="top" wrapText="1"/>
      <protection hidden="1"/>
    </xf>
    <xf numFmtId="0" fontId="2" fillId="0" borderId="1" xfId="3" applyBorder="1" applyAlignment="1" applyProtection="1">
      <alignment horizontal="center"/>
      <protection hidden="1"/>
    </xf>
    <xf numFmtId="0" fontId="2" fillId="0" borderId="1" xfId="4" applyFont="1" applyBorder="1" applyAlignment="1" applyProtection="1">
      <alignment horizontal="left" wrapText="1"/>
      <protection hidden="1"/>
    </xf>
    <xf numFmtId="164" fontId="2" fillId="3" borderId="1" xfId="5" applyNumberFormat="1" applyFont="1" applyFill="1" applyBorder="1" applyProtection="1">
      <protection hidden="1"/>
    </xf>
    <xf numFmtId="43" fontId="2" fillId="3" borderId="1" xfId="5" applyNumberFormat="1" applyFont="1" applyFill="1" applyBorder="1" applyProtection="1">
      <protection hidden="1"/>
    </xf>
    <xf numFmtId="164" fontId="2" fillId="0" borderId="1" xfId="5" applyNumberFormat="1" applyFont="1" applyBorder="1" applyProtection="1">
      <protection hidden="1"/>
    </xf>
    <xf numFmtId="164" fontId="2" fillId="7" borderId="1" xfId="5" applyNumberFormat="1" applyFont="1" applyFill="1" applyBorder="1" applyProtection="1">
      <protection hidden="1"/>
    </xf>
    <xf numFmtId="0" fontId="2" fillId="0" borderId="1" xfId="4" applyFont="1" applyBorder="1" applyAlignment="1" applyProtection="1">
      <alignment horizontal="left"/>
      <protection hidden="1"/>
    </xf>
    <xf numFmtId="1" fontId="2" fillId="0" borderId="1" xfId="3" applyNumberFormat="1" applyBorder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2" fillId="0" borderId="1" xfId="3" applyBorder="1" applyProtection="1">
      <protection hidden="1"/>
    </xf>
    <xf numFmtId="0" fontId="2" fillId="7" borderId="1" xfId="3" applyFill="1" applyBorder="1" applyProtection="1">
      <protection hidden="1"/>
    </xf>
    <xf numFmtId="164" fontId="2" fillId="0" borderId="1" xfId="3" applyNumberFormat="1" applyBorder="1" applyProtection="1">
      <protection hidden="1"/>
    </xf>
    <xf numFmtId="164" fontId="2" fillId="7" borderId="1" xfId="3" applyNumberFormat="1" applyFill="1" applyBorder="1" applyProtection="1">
      <protection hidden="1"/>
    </xf>
    <xf numFmtId="0" fontId="3" fillId="0" borderId="0" xfId="3" applyFont="1" applyProtection="1">
      <protection hidden="1"/>
    </xf>
    <xf numFmtId="0" fontId="7" fillId="6" borderId="0" xfId="3" applyFont="1" applyFill="1" applyProtection="1">
      <protection hidden="1"/>
    </xf>
    <xf numFmtId="0" fontId="8" fillId="0" borderId="0" xfId="3" applyFont="1" applyProtection="1">
      <protection hidden="1"/>
    </xf>
    <xf numFmtId="0" fontId="9" fillId="0" borderId="0" xfId="3" applyFont="1" applyProtection="1">
      <protection hidden="1"/>
    </xf>
    <xf numFmtId="0" fontId="6" fillId="0" borderId="0" xfId="3" applyFont="1" applyProtection="1">
      <protection hidden="1"/>
    </xf>
    <xf numFmtId="0" fontId="10" fillId="0" borderId="0" xfId="3" applyFont="1" applyProtection="1">
      <protection hidden="1"/>
    </xf>
    <xf numFmtId="0" fontId="6" fillId="0" borderId="0" xfId="3" applyFont="1" applyAlignment="1" applyProtection="1">
      <alignment horizontal="center"/>
      <protection hidden="1"/>
    </xf>
    <xf numFmtId="164" fontId="6" fillId="0" borderId="0" xfId="3" applyNumberFormat="1" applyFont="1" applyProtection="1">
      <protection hidden="1"/>
    </xf>
    <xf numFmtId="0" fontId="11" fillId="6" borderId="0" xfId="3" applyFont="1" applyFill="1" applyProtection="1">
      <protection hidden="1"/>
    </xf>
    <xf numFmtId="164" fontId="2" fillId="0" borderId="0" xfId="3" applyNumberFormat="1" applyProtection="1">
      <protection hidden="1"/>
    </xf>
    <xf numFmtId="164" fontId="6" fillId="0" borderId="8" xfId="3" applyNumberFormat="1" applyFont="1" applyBorder="1" applyProtection="1">
      <protection hidden="1"/>
    </xf>
    <xf numFmtId="0" fontId="12" fillId="0" borderId="0" xfId="3" applyFont="1" applyProtection="1">
      <protection hidden="1"/>
    </xf>
    <xf numFmtId="164" fontId="12" fillId="0" borderId="0" xfId="3" applyNumberFormat="1" applyFont="1" applyProtection="1">
      <protection hidden="1"/>
    </xf>
    <xf numFmtId="164" fontId="4" fillId="0" borderId="0" xfId="0" applyNumberFormat="1" applyFont="1" applyProtection="1">
      <protection hidden="1"/>
    </xf>
    <xf numFmtId="0" fontId="13" fillId="0" borderId="0" xfId="0" applyFont="1" applyProtection="1">
      <protection hidden="1"/>
    </xf>
    <xf numFmtId="164" fontId="13" fillId="0" borderId="0" xfId="0" applyNumberFormat="1" applyFont="1" applyProtection="1">
      <protection hidden="1"/>
    </xf>
    <xf numFmtId="164" fontId="6" fillId="0" borderId="9" xfId="3" applyNumberFormat="1" applyFont="1" applyBorder="1" applyProtection="1">
      <protection hidden="1"/>
    </xf>
    <xf numFmtId="164" fontId="4" fillId="0" borderId="8" xfId="0" applyNumberFormat="1" applyFont="1" applyBorder="1" applyProtection="1">
      <protection hidden="1"/>
    </xf>
    <xf numFmtId="0" fontId="14" fillId="0" borderId="0" xfId="0" applyFont="1" applyProtection="1">
      <protection hidden="1"/>
    </xf>
    <xf numFmtId="164" fontId="14" fillId="0" borderId="0" xfId="0" applyNumberFormat="1" applyFont="1" applyProtection="1">
      <protection hidden="1"/>
    </xf>
    <xf numFmtId="164" fontId="14" fillId="0" borderId="9" xfId="0" applyNumberFormat="1" applyFont="1" applyBorder="1" applyProtection="1">
      <protection hidden="1"/>
    </xf>
    <xf numFmtId="0" fontId="3" fillId="0" borderId="0" xfId="0" applyFont="1" applyProtection="1">
      <protection hidden="1"/>
    </xf>
    <xf numFmtId="0" fontId="15" fillId="0" borderId="0" xfId="0" applyFont="1" applyProtection="1">
      <protection hidden="1"/>
    </xf>
    <xf numFmtId="166" fontId="13" fillId="0" borderId="0" xfId="2" applyNumberFormat="1" applyFont="1" applyProtection="1">
      <protection hidden="1"/>
    </xf>
    <xf numFmtId="165" fontId="7" fillId="6" borderId="0" xfId="0" applyNumberFormat="1" applyFont="1" applyFill="1" applyProtection="1">
      <protection hidden="1"/>
    </xf>
    <xf numFmtId="0" fontId="16" fillId="0" borderId="0" xfId="0" applyFont="1" applyProtection="1">
      <protection hidden="1"/>
    </xf>
    <xf numFmtId="164" fontId="16" fillId="0" borderId="0" xfId="0" applyNumberFormat="1" applyFont="1" applyProtection="1">
      <protection hidden="1"/>
    </xf>
    <xf numFmtId="44" fontId="4" fillId="0" borderId="0" xfId="2" applyFont="1" applyProtection="1">
      <protection hidden="1"/>
    </xf>
    <xf numFmtId="0" fontId="17" fillId="0" borderId="0" xfId="0" applyFont="1" applyAlignment="1" applyProtection="1">
      <alignment vertical="center"/>
      <protection hidden="1"/>
    </xf>
    <xf numFmtId="0" fontId="17" fillId="0" borderId="0" xfId="0" applyFont="1" applyAlignment="1" applyProtection="1">
      <alignment vertical="center" wrapText="1"/>
      <protection hidden="1"/>
    </xf>
    <xf numFmtId="43" fontId="17" fillId="0" borderId="0" xfId="1" applyFont="1" applyAlignment="1" applyProtection="1">
      <alignment vertical="center" wrapText="1"/>
      <protection hidden="1"/>
    </xf>
    <xf numFmtId="43" fontId="17" fillId="0" borderId="0" xfId="1" applyFont="1" applyAlignment="1" applyProtection="1">
      <alignment vertical="center"/>
      <protection hidden="1"/>
    </xf>
    <xf numFmtId="0" fontId="18" fillId="0" borderId="10" xfId="0" applyFont="1" applyBorder="1" applyAlignment="1" applyProtection="1">
      <alignment horizontal="center" vertical="center" wrapText="1"/>
      <protection hidden="1"/>
    </xf>
    <xf numFmtId="0" fontId="18" fillId="0" borderId="11" xfId="0" applyFont="1" applyBorder="1" applyAlignment="1" applyProtection="1">
      <alignment horizontal="center" vertical="center" wrapText="1"/>
      <protection hidden="1"/>
    </xf>
    <xf numFmtId="43" fontId="20" fillId="0" borderId="0" xfId="1" applyFont="1" applyAlignment="1" applyProtection="1">
      <alignment horizontal="center" vertical="center" wrapText="1"/>
      <protection hidden="1"/>
    </xf>
    <xf numFmtId="43" fontId="21" fillId="0" borderId="2" xfId="1" applyFont="1" applyBorder="1" applyAlignment="1" applyProtection="1">
      <alignment horizontal="center" vertical="center" wrapText="1"/>
      <protection hidden="1"/>
    </xf>
    <xf numFmtId="43" fontId="21" fillId="0" borderId="3" xfId="1" applyFont="1" applyBorder="1" applyAlignment="1" applyProtection="1">
      <alignment horizontal="center" vertical="center" wrapText="1"/>
      <protection hidden="1"/>
    </xf>
    <xf numFmtId="0" fontId="22" fillId="4" borderId="4" xfId="0" applyFont="1" applyFill="1" applyBorder="1" applyAlignment="1" applyProtection="1">
      <alignment horizontal="center" vertical="center" wrapText="1"/>
      <protection hidden="1"/>
    </xf>
    <xf numFmtId="0" fontId="23" fillId="4" borderId="5" xfId="0" applyFont="1" applyFill="1" applyBorder="1" applyAlignment="1" applyProtection="1">
      <alignment horizontal="center" vertical="center" wrapText="1"/>
      <protection hidden="1"/>
    </xf>
    <xf numFmtId="43" fontId="23" fillId="4" borderId="0" xfId="1" applyFont="1" applyFill="1" applyAlignment="1" applyProtection="1">
      <alignment horizontal="center" vertical="center" wrapText="1"/>
      <protection hidden="1"/>
    </xf>
    <xf numFmtId="43" fontId="23" fillId="5" borderId="4" xfId="1" applyFont="1" applyFill="1" applyBorder="1" applyAlignment="1" applyProtection="1">
      <alignment horizontal="center" vertical="center" wrapText="1"/>
      <protection hidden="1"/>
    </xf>
    <xf numFmtId="43" fontId="23" fillId="5" borderId="5" xfId="1" applyFont="1" applyFill="1" applyBorder="1" applyAlignment="1" applyProtection="1">
      <alignment horizontal="center" vertical="center" wrapText="1"/>
      <protection hidden="1"/>
    </xf>
    <xf numFmtId="43" fontId="22" fillId="4" borderId="4" xfId="1" applyFont="1" applyFill="1" applyBorder="1" applyAlignment="1" applyProtection="1">
      <alignment horizontal="center" vertical="center" wrapText="1"/>
      <protection hidden="1"/>
    </xf>
    <xf numFmtId="43" fontId="22" fillId="4" borderId="5" xfId="1" applyFont="1" applyFill="1" applyBorder="1" applyAlignment="1" applyProtection="1">
      <alignment horizontal="center" vertical="center" wrapText="1"/>
      <protection hidden="1"/>
    </xf>
    <xf numFmtId="43" fontId="17" fillId="0" borderId="4" xfId="1" applyFont="1" applyBorder="1" applyAlignment="1" applyProtection="1">
      <alignment vertical="center"/>
      <protection hidden="1"/>
    </xf>
    <xf numFmtId="43" fontId="17" fillId="0" borderId="5" xfId="1" applyFont="1" applyBorder="1" applyAlignment="1" applyProtection="1">
      <alignment vertical="center"/>
      <protection hidden="1"/>
    </xf>
    <xf numFmtId="0" fontId="22" fillId="0" borderId="4" xfId="0" applyFont="1" applyBorder="1" applyAlignment="1" applyProtection="1">
      <alignment horizontal="center" vertical="center" wrapText="1"/>
      <protection hidden="1"/>
    </xf>
    <xf numFmtId="0" fontId="23" fillId="0" borderId="5" xfId="0" applyFont="1" applyBorder="1" applyAlignment="1" applyProtection="1">
      <alignment horizontal="center" vertical="center" wrapText="1"/>
      <protection hidden="1"/>
    </xf>
    <xf numFmtId="43" fontId="23" fillId="0" borderId="0" xfId="1" applyFont="1" applyAlignment="1" applyProtection="1">
      <alignment horizontal="center" vertical="center" wrapText="1"/>
      <protection hidden="1"/>
    </xf>
    <xf numFmtId="43" fontId="23" fillId="0" borderId="4" xfId="1" applyFont="1" applyBorder="1" applyAlignment="1" applyProtection="1">
      <alignment horizontal="center" vertical="center" wrapText="1"/>
      <protection hidden="1"/>
    </xf>
    <xf numFmtId="43" fontId="23" fillId="0" borderId="5" xfId="1" applyFont="1" applyBorder="1" applyAlignment="1" applyProtection="1">
      <alignment horizontal="center" vertical="center" wrapText="1"/>
      <protection hidden="1"/>
    </xf>
    <xf numFmtId="43" fontId="23" fillId="4" borderId="4" xfId="1" applyFont="1" applyFill="1" applyBorder="1" applyAlignment="1" applyProtection="1">
      <alignment horizontal="center" vertical="center" wrapText="1"/>
      <protection hidden="1"/>
    </xf>
    <xf numFmtId="43" fontId="23" fillId="4" borderId="5" xfId="1" applyFont="1" applyFill="1" applyBorder="1" applyAlignment="1" applyProtection="1">
      <alignment horizontal="center" vertical="center" wrapText="1"/>
      <protection hidden="1"/>
    </xf>
    <xf numFmtId="43" fontId="17" fillId="5" borderId="0" xfId="1" applyFont="1" applyFill="1" applyAlignment="1" applyProtection="1">
      <alignment vertical="center"/>
      <protection hidden="1"/>
    </xf>
    <xf numFmtId="43" fontId="24" fillId="2" borderId="4" xfId="1" applyFont="1" applyFill="1" applyBorder="1" applyAlignment="1" applyProtection="1">
      <alignment vertical="center"/>
      <protection hidden="1"/>
    </xf>
    <xf numFmtId="43" fontId="24" fillId="2" borderId="5" xfId="1" applyFont="1" applyFill="1" applyBorder="1" applyAlignment="1" applyProtection="1">
      <alignment vertical="center"/>
      <protection hidden="1"/>
    </xf>
    <xf numFmtId="43" fontId="24" fillId="0" borderId="4" xfId="1" applyFont="1" applyBorder="1" applyAlignment="1" applyProtection="1">
      <alignment vertical="center"/>
      <protection hidden="1"/>
    </xf>
    <xf numFmtId="43" fontId="24" fillId="0" borderId="5" xfId="1" applyFont="1" applyBorder="1" applyAlignment="1" applyProtection="1">
      <alignment vertical="center"/>
      <protection hidden="1"/>
    </xf>
    <xf numFmtId="0" fontId="22" fillId="4" borderId="6" xfId="0" applyFont="1" applyFill="1" applyBorder="1" applyAlignment="1" applyProtection="1">
      <alignment horizontal="center" vertical="center" wrapText="1"/>
      <protection hidden="1"/>
    </xf>
    <xf numFmtId="0" fontId="23" fillId="4" borderId="7" xfId="0" applyFont="1" applyFill="1" applyBorder="1" applyAlignment="1" applyProtection="1">
      <alignment horizontal="center" vertical="center" wrapText="1"/>
      <protection hidden="1"/>
    </xf>
    <xf numFmtId="43" fontId="23" fillId="5" borderId="6" xfId="1" applyFont="1" applyFill="1" applyBorder="1" applyAlignment="1" applyProtection="1">
      <alignment horizontal="center" vertical="center" wrapText="1"/>
      <protection hidden="1"/>
    </xf>
    <xf numFmtId="43" fontId="23" fillId="5" borderId="7" xfId="1" applyFont="1" applyFill="1" applyBorder="1" applyAlignment="1" applyProtection="1">
      <alignment horizontal="center" vertical="center" wrapText="1"/>
      <protection hidden="1"/>
    </xf>
    <xf numFmtId="43" fontId="23" fillId="4" borderId="6" xfId="1" applyFont="1" applyFill="1" applyBorder="1" applyAlignment="1" applyProtection="1">
      <alignment horizontal="center" vertical="center" wrapText="1"/>
      <protection hidden="1"/>
    </xf>
    <xf numFmtId="43" fontId="23" fillId="4" borderId="7" xfId="1" applyFont="1" applyFill="1" applyBorder="1" applyAlignment="1" applyProtection="1">
      <alignment horizontal="center" vertical="center" wrapText="1"/>
      <protection hidden="1"/>
    </xf>
    <xf numFmtId="43" fontId="24" fillId="2" borderId="6" xfId="1" applyFont="1" applyFill="1" applyBorder="1" applyAlignment="1" applyProtection="1">
      <alignment vertical="center"/>
      <protection hidden="1"/>
    </xf>
    <xf numFmtId="43" fontId="24" fillId="2" borderId="7" xfId="1" applyFont="1" applyFill="1" applyBorder="1" applyAlignment="1" applyProtection="1">
      <alignment vertical="center"/>
      <protection hidden="1"/>
    </xf>
    <xf numFmtId="0" fontId="17" fillId="7" borderId="0" xfId="0" applyFont="1" applyFill="1" applyAlignment="1" applyProtection="1">
      <alignment vertical="center"/>
      <protection hidden="1"/>
    </xf>
    <xf numFmtId="0" fontId="25" fillId="0" borderId="0" xfId="0" quotePrefix="1" applyFont="1" applyAlignment="1" applyProtection="1">
      <alignment vertical="center"/>
      <protection hidden="1"/>
    </xf>
    <xf numFmtId="0" fontId="17" fillId="0" borderId="0" xfId="0" applyFont="1" applyProtection="1">
      <protection hidden="1"/>
    </xf>
    <xf numFmtId="0" fontId="26" fillId="0" borderId="0" xfId="0" applyFont="1" applyAlignment="1" applyProtection="1">
      <alignment horizontal="center"/>
      <protection hidden="1"/>
    </xf>
    <xf numFmtId="43" fontId="17" fillId="7" borderId="0" xfId="1" applyFont="1" applyFill="1" applyProtection="1">
      <protection hidden="1"/>
    </xf>
    <xf numFmtId="43" fontId="17" fillId="0" borderId="0" xfId="1" applyFont="1" applyProtection="1">
      <protection hidden="1"/>
    </xf>
    <xf numFmtId="164" fontId="2" fillId="0" borderId="0" xfId="5" applyNumberFormat="1" applyFont="1" applyBorder="1" applyProtection="1">
      <protection hidden="1"/>
    </xf>
    <xf numFmtId="0" fontId="17" fillId="2" borderId="0" xfId="0" applyFont="1" applyFill="1" applyAlignment="1" applyProtection="1">
      <alignment vertical="center"/>
      <protection hidden="1"/>
    </xf>
    <xf numFmtId="0" fontId="17" fillId="0" borderId="4" xfId="0" applyFont="1" applyBorder="1" applyAlignment="1" applyProtection="1">
      <alignment vertical="center"/>
      <protection hidden="1"/>
    </xf>
    <xf numFmtId="0" fontId="17" fillId="0" borderId="5" xfId="0" applyFont="1" applyBorder="1" applyAlignment="1" applyProtection="1">
      <alignment vertical="center"/>
      <protection hidden="1"/>
    </xf>
    <xf numFmtId="43" fontId="17" fillId="2" borderId="5" xfId="1" applyFont="1" applyFill="1" applyBorder="1" applyAlignment="1" applyProtection="1">
      <alignment vertical="center"/>
      <protection hidden="1"/>
    </xf>
    <xf numFmtId="0" fontId="17" fillId="2" borderId="5" xfId="0" applyFont="1" applyFill="1" applyBorder="1" applyAlignment="1" applyProtection="1">
      <alignment vertical="center"/>
      <protection hidden="1"/>
    </xf>
    <xf numFmtId="0" fontId="17" fillId="0" borderId="4" xfId="0" applyFont="1" applyBorder="1" applyAlignment="1" applyProtection="1">
      <alignment vertical="center" wrapText="1"/>
      <protection hidden="1"/>
    </xf>
    <xf numFmtId="0" fontId="17" fillId="0" borderId="6" xfId="0" applyFont="1" applyBorder="1" applyAlignment="1" applyProtection="1">
      <alignment vertical="center"/>
      <protection hidden="1"/>
    </xf>
    <xf numFmtId="43" fontId="17" fillId="0" borderId="7" xfId="1" applyFont="1" applyBorder="1" applyAlignment="1" applyProtection="1">
      <alignment vertical="center"/>
      <protection hidden="1"/>
    </xf>
    <xf numFmtId="0" fontId="17" fillId="0" borderId="0" xfId="0" quotePrefix="1" applyFont="1" applyAlignment="1" applyProtection="1">
      <alignment vertical="center"/>
      <protection hidden="1"/>
    </xf>
    <xf numFmtId="0" fontId="20" fillId="0" borderId="0" xfId="0" quotePrefix="1" applyFont="1" applyAlignment="1" applyProtection="1">
      <alignment vertical="center"/>
      <protection hidden="1"/>
    </xf>
    <xf numFmtId="0" fontId="28" fillId="8" borderId="0" xfId="3" applyFont="1" applyFill="1" applyProtection="1">
      <protection hidden="1"/>
    </xf>
    <xf numFmtId="0" fontId="2" fillId="8" borderId="0" xfId="3" applyFill="1" applyProtection="1">
      <protection hidden="1"/>
    </xf>
    <xf numFmtId="43" fontId="29" fillId="8" borderId="0" xfId="1" applyFont="1" applyFill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5" fillId="0" borderId="8" xfId="3" applyFont="1" applyBorder="1" applyAlignment="1" applyProtection="1">
      <alignment horizontal="center"/>
      <protection hidden="1"/>
    </xf>
    <xf numFmtId="43" fontId="18" fillId="5" borderId="2" xfId="1" applyFont="1" applyFill="1" applyBorder="1" applyAlignment="1" applyProtection="1">
      <alignment horizontal="center" vertical="center" wrapText="1"/>
      <protection hidden="1"/>
    </xf>
    <xf numFmtId="43" fontId="18" fillId="5" borderId="3" xfId="1" applyFont="1" applyFill="1" applyBorder="1" applyAlignment="1" applyProtection="1">
      <alignment horizontal="center" vertical="center" wrapText="1"/>
      <protection hidden="1"/>
    </xf>
    <xf numFmtId="43" fontId="18" fillId="0" borderId="0" xfId="1" applyFont="1" applyBorder="1" applyAlignment="1" applyProtection="1">
      <alignment horizontal="center" vertical="center" wrapText="1"/>
      <protection hidden="1"/>
    </xf>
    <xf numFmtId="43" fontId="18" fillId="0" borderId="2" xfId="1" applyFont="1" applyBorder="1" applyAlignment="1" applyProtection="1">
      <alignment horizontal="center" vertical="center" wrapText="1"/>
      <protection hidden="1"/>
    </xf>
    <xf numFmtId="43" fontId="18" fillId="0" borderId="3" xfId="1" applyFont="1" applyBorder="1" applyAlignment="1" applyProtection="1">
      <alignment horizontal="center" vertical="center" wrapText="1"/>
      <protection hidden="1"/>
    </xf>
    <xf numFmtId="0" fontId="26" fillId="0" borderId="0" xfId="0" applyFont="1" applyAlignment="1" applyProtection="1">
      <alignment horizontal="center"/>
      <protection hidden="1"/>
    </xf>
    <xf numFmtId="0" fontId="25" fillId="0" borderId="2" xfId="0" applyFont="1" applyBorder="1" applyAlignment="1" applyProtection="1">
      <alignment horizontal="center" vertical="center"/>
      <protection hidden="1"/>
    </xf>
    <xf numFmtId="0" fontId="25" fillId="0" borderId="3" xfId="0" applyFont="1" applyBorder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center" vertical="center"/>
      <protection hidden="1"/>
    </xf>
  </cellXfs>
  <cellStyles count="7">
    <cellStyle name="Comma" xfId="1" builtinId="3"/>
    <cellStyle name="Comma 2" xfId="5" xr:uid="{C8BEBF2D-F403-41E1-9563-6C88C1762757}"/>
    <cellStyle name="Comma 3" xfId="6" xr:uid="{4B7846A4-0EE4-49C8-A532-282A340FFD28}"/>
    <cellStyle name="Currency" xfId="2" builtinId="4"/>
    <cellStyle name="Normal" xfId="0" builtinId="0"/>
    <cellStyle name="Normal 2" xfId="3" xr:uid="{824B5817-A94D-44BC-B1EC-F3575A329A66}"/>
    <cellStyle name="Normal 2 2" xfId="4" xr:uid="{2571325F-74F0-4573-9E32-E07C8D3252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285751</xdr:colOff>
      <xdr:row>2</xdr:row>
      <xdr:rowOff>142874</xdr:rowOff>
    </xdr:from>
    <xdr:to>
      <xdr:col>9</xdr:col>
      <xdr:colOff>864055</xdr:colOff>
      <xdr:row>8</xdr:row>
      <xdr:rowOff>105241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091BCB5-AD2B-A327-C0A1-F42F26B34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4197" y="483053"/>
          <a:ext cx="1517197" cy="9829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1531620</xdr:colOff>
      <xdr:row>0</xdr:row>
      <xdr:rowOff>0</xdr:rowOff>
    </xdr:from>
    <xdr:ext cx="2392681" cy="711733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92DF8FB8-A110-46B5-BB90-F20211F9E7CF}"/>
            </a:ext>
          </a:extLst>
        </xdr:cNvPr>
        <xdr:cNvSpPr/>
      </xdr:nvSpPr>
      <xdr:spPr>
        <a:xfrm>
          <a:off x="3322320" y="0"/>
          <a:ext cx="2392681" cy="71173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1400" b="1" cap="none" spc="0">
              <a:ln/>
              <a:pattFill prst="dkUpDiag">
                <a:fgClr>
                  <a:schemeClr val="bg1">
                    <a:lumMod val="50000"/>
                  </a:schemeClr>
                </a:fgClr>
                <a:bgClr>
                  <a:schemeClr val="tx1">
                    <a:lumMod val="75000"/>
                    <a:lumOff val="25000"/>
                  </a:schemeClr>
                </a:bgClr>
              </a:pattFill>
              <a:effectLst>
                <a:outerShdw blurRad="38100" dist="19050" dir="2700000" algn="tl" rotWithShape="0">
                  <a:schemeClr val="dk1">
                    <a:lumMod val="50000"/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Insert</a:t>
          </a:r>
          <a:r>
            <a:rPr lang="en-US" sz="1400" b="1" cap="none" spc="0" baseline="0">
              <a:ln/>
              <a:pattFill prst="dkUpDiag">
                <a:fgClr>
                  <a:schemeClr val="bg1">
                    <a:lumMod val="50000"/>
                  </a:schemeClr>
                </a:fgClr>
                <a:bgClr>
                  <a:schemeClr val="tx1">
                    <a:lumMod val="75000"/>
                    <a:lumOff val="25000"/>
                  </a:schemeClr>
                </a:bgClr>
              </a:pattFill>
              <a:effectLst>
                <a:outerShdw blurRad="38100" dist="19050" dir="2700000" algn="tl" rotWithShape="0">
                  <a:schemeClr val="dk1">
                    <a:lumMod val="50000"/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 Values of Net Pay Here (TZS) based on range groupings</a:t>
          </a:r>
          <a:endParaRPr lang="en-US" sz="1400" b="1" cap="none" spc="0">
            <a:ln/>
            <a:pattFill prst="dkUpDiag">
              <a:fgClr>
                <a:schemeClr val="bg1">
                  <a:lumMod val="50000"/>
                </a:schemeClr>
              </a:fgClr>
              <a:bgClr>
                <a:schemeClr val="tx1">
                  <a:lumMod val="75000"/>
                  <a:lumOff val="25000"/>
                </a:schemeClr>
              </a:bgClr>
            </a:pattFill>
            <a:effectLst>
              <a:outerShdw blurRad="38100" dist="19050" dir="2700000" algn="tl" rotWithShape="0">
                <a:schemeClr val="dk1">
                  <a:lumMod val="50000"/>
                  <a:alpha val="40000"/>
                </a:schemeClr>
              </a:outerShdw>
            </a:effectLst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>
    <xdr:from>
      <xdr:col>10</xdr:col>
      <xdr:colOff>396240</xdr:colOff>
      <xdr:row>0</xdr:row>
      <xdr:rowOff>68580</xdr:rowOff>
    </xdr:from>
    <xdr:to>
      <xdr:col>10</xdr:col>
      <xdr:colOff>769620</xdr:colOff>
      <xdr:row>3</xdr:row>
      <xdr:rowOff>106680</xdr:rowOff>
    </xdr:to>
    <xdr:sp macro="" textlink="">
      <xdr:nvSpPr>
        <xdr:cNvPr id="3" name="Arrow: Down 2">
          <a:extLst>
            <a:ext uri="{FF2B5EF4-FFF2-40B4-BE49-F238E27FC236}">
              <a16:creationId xmlns:a16="http://schemas.microsoft.com/office/drawing/2014/main" id="{E86209D2-0735-443C-9535-57F0E75336FF}"/>
            </a:ext>
          </a:extLst>
        </xdr:cNvPr>
        <xdr:cNvSpPr/>
      </xdr:nvSpPr>
      <xdr:spPr>
        <a:xfrm>
          <a:off x="5806440" y="1531620"/>
          <a:ext cx="373380" cy="58674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B30FC-15DC-474C-9719-76264D2F97CB}">
  <sheetPr>
    <tabColor rgb="FF92D050"/>
  </sheetPr>
  <dimension ref="A1:Z94"/>
  <sheetViews>
    <sheetView view="pageBreakPreview" zoomScale="112" zoomScaleNormal="100" zoomScaleSheetLayoutView="112" workbookViewId="0">
      <selection activeCell="F7" sqref="F7"/>
    </sheetView>
  </sheetViews>
  <sheetFormatPr defaultColWidth="9.109375" defaultRowHeight="13.2" x14ac:dyDescent="0.25"/>
  <cols>
    <col min="1" max="1" width="4" style="3" customWidth="1"/>
    <col min="2" max="2" width="26.5546875" style="3" customWidth="1"/>
    <col min="3" max="5" width="13.5546875" style="3" customWidth="1"/>
    <col min="6" max="15" width="13.6640625" style="3" customWidth="1"/>
    <col min="16" max="16" width="13.6640625" style="3" hidden="1" customWidth="1"/>
    <col min="17" max="21" width="13.6640625" style="3" customWidth="1"/>
    <col min="22" max="22" width="3.88671875" style="3" customWidth="1"/>
    <col min="23" max="26" width="13.6640625" style="3" customWidth="1"/>
    <col min="27" max="16384" width="9.109375" style="3"/>
  </cols>
  <sheetData>
    <row r="1" spans="1:26" x14ac:dyDescent="0.25">
      <c r="A1" s="103" t="s">
        <v>75</v>
      </c>
      <c r="B1" s="104"/>
      <c r="C1" s="104"/>
      <c r="D1" s="104"/>
      <c r="E1" s="104"/>
      <c r="F1" s="1"/>
      <c r="G1" s="1"/>
      <c r="H1" s="1"/>
      <c r="I1" s="1"/>
      <c r="J1" s="1"/>
      <c r="K1" s="1"/>
      <c r="L1" s="106"/>
      <c r="M1" s="106"/>
      <c r="N1" s="106"/>
      <c r="O1" s="106"/>
      <c r="P1" s="1"/>
      <c r="Q1" s="1"/>
      <c r="R1" s="1"/>
      <c r="S1" s="1"/>
      <c r="T1" s="1"/>
      <c r="U1" s="1"/>
      <c r="W1" s="1"/>
      <c r="X1" s="1"/>
      <c r="Y1" s="1"/>
      <c r="Z1" s="1"/>
    </row>
    <row r="2" spans="1:26" x14ac:dyDescent="0.25">
      <c r="A2" s="103" t="s">
        <v>0</v>
      </c>
      <c r="B2" s="104"/>
      <c r="C2" s="104"/>
      <c r="D2" s="104"/>
      <c r="E2" s="104"/>
      <c r="F2" s="2"/>
      <c r="G2" s="1"/>
      <c r="H2" s="107" t="s">
        <v>74</v>
      </c>
      <c r="I2" s="107"/>
      <c r="J2" s="107"/>
      <c r="K2" s="107"/>
      <c r="M2" s="1"/>
      <c r="N2" s="1"/>
      <c r="O2" s="1"/>
      <c r="P2" s="1"/>
      <c r="Q2" s="1"/>
      <c r="R2" s="1"/>
      <c r="S2" s="1"/>
      <c r="T2" s="1"/>
      <c r="U2" s="1"/>
      <c r="W2" s="1"/>
      <c r="X2" s="1"/>
      <c r="Y2" s="1"/>
      <c r="Z2" s="1"/>
    </row>
    <row r="3" spans="1:26" x14ac:dyDescent="0.25">
      <c r="A3" s="103" t="s">
        <v>76</v>
      </c>
      <c r="B3" s="104"/>
      <c r="C3" s="104"/>
      <c r="D3" s="104"/>
      <c r="E3" s="104"/>
      <c r="F3" s="2"/>
      <c r="G3" s="1"/>
      <c r="H3" s="1"/>
      <c r="I3" s="1"/>
      <c r="J3" s="1"/>
      <c r="K3" s="1"/>
      <c r="M3" s="1"/>
      <c r="N3" s="1"/>
      <c r="O3" s="1"/>
      <c r="P3" s="1"/>
      <c r="Q3" s="1"/>
      <c r="R3" s="1"/>
      <c r="S3" s="1"/>
      <c r="T3" s="1"/>
      <c r="U3" s="1"/>
      <c r="W3" s="1"/>
      <c r="X3" s="1"/>
      <c r="Y3" s="1"/>
      <c r="Z3" s="1"/>
    </row>
    <row r="4" spans="1:26" x14ac:dyDescent="0.25">
      <c r="A4" s="103" t="s">
        <v>85</v>
      </c>
      <c r="B4" s="104"/>
      <c r="C4" s="104"/>
      <c r="D4" s="104"/>
      <c r="E4" s="104"/>
      <c r="F4" s="2"/>
      <c r="G4" s="1"/>
      <c r="H4" s="1"/>
      <c r="I4" s="1"/>
      <c r="J4" s="1"/>
      <c r="K4" s="1"/>
      <c r="M4" s="1"/>
      <c r="N4" s="1"/>
      <c r="O4" s="1"/>
      <c r="P4" s="1"/>
      <c r="Q4" s="1"/>
      <c r="R4" s="1"/>
      <c r="S4" s="1"/>
      <c r="T4" s="1"/>
      <c r="U4" s="1"/>
      <c r="W4" s="1"/>
      <c r="X4" s="1"/>
      <c r="Y4" s="1"/>
      <c r="Z4" s="1"/>
    </row>
    <row r="5" spans="1:26" x14ac:dyDescent="0.25">
      <c r="A5" s="103" t="s">
        <v>86</v>
      </c>
      <c r="B5" s="104"/>
      <c r="C5" s="104"/>
      <c r="D5" s="104"/>
      <c r="E5" s="104"/>
      <c r="F5" s="2"/>
      <c r="G5" s="1"/>
      <c r="H5" s="1"/>
      <c r="I5" s="1"/>
      <c r="J5" s="1"/>
      <c r="K5" s="1"/>
      <c r="M5" s="1"/>
      <c r="N5" s="1"/>
      <c r="O5" s="1"/>
      <c r="P5" s="1"/>
      <c r="Q5" s="1"/>
      <c r="R5" s="1"/>
      <c r="S5" s="1"/>
      <c r="T5" s="1"/>
      <c r="U5" s="1"/>
      <c r="W5" s="1"/>
      <c r="X5" s="1"/>
      <c r="Y5" s="1"/>
      <c r="Z5" s="1"/>
    </row>
    <row r="6" spans="1:26" x14ac:dyDescent="0.25">
      <c r="A6" s="103" t="s">
        <v>87</v>
      </c>
      <c r="B6" s="104"/>
      <c r="C6" s="104"/>
      <c r="D6" s="104"/>
      <c r="E6" s="104"/>
      <c r="F6" s="2"/>
      <c r="G6" s="1"/>
      <c r="H6" s="1"/>
      <c r="I6" s="1"/>
      <c r="J6" s="1"/>
      <c r="K6" s="1"/>
      <c r="M6" s="1"/>
      <c r="N6" s="1"/>
      <c r="O6" s="1"/>
      <c r="P6" s="1"/>
      <c r="Q6" s="1"/>
      <c r="R6" s="1"/>
      <c r="S6" s="1"/>
      <c r="T6" s="1"/>
      <c r="U6" s="1"/>
      <c r="W6" s="1"/>
      <c r="X6" s="1"/>
      <c r="Y6" s="1"/>
      <c r="Z6" s="1"/>
    </row>
    <row r="7" spans="1:26" x14ac:dyDescent="0.25">
      <c r="A7" s="103"/>
      <c r="B7" s="104"/>
      <c r="C7" s="104"/>
      <c r="D7" s="104"/>
      <c r="E7" s="104"/>
      <c r="F7" s="2"/>
      <c r="G7" s="1"/>
      <c r="H7" s="1"/>
      <c r="I7" s="1"/>
      <c r="J7" s="1"/>
      <c r="K7" s="1"/>
      <c r="M7" s="1"/>
      <c r="N7" s="1"/>
      <c r="O7" s="1"/>
      <c r="P7" s="1"/>
      <c r="Q7" s="1"/>
      <c r="R7" s="1"/>
      <c r="S7" s="1"/>
      <c r="T7" s="1"/>
      <c r="U7" s="1"/>
      <c r="W7" s="1"/>
      <c r="X7" s="1"/>
      <c r="Y7" s="1"/>
      <c r="Z7" s="1"/>
    </row>
    <row r="8" spans="1:26" x14ac:dyDescent="0.25">
      <c r="A8" s="103" t="s">
        <v>1</v>
      </c>
      <c r="B8" s="104"/>
      <c r="C8" s="104"/>
      <c r="D8" s="104"/>
      <c r="E8" s="104"/>
      <c r="F8" s="4"/>
      <c r="G8" s="1"/>
      <c r="K8" s="1"/>
      <c r="M8" s="5"/>
      <c r="N8" s="5"/>
      <c r="O8" s="5"/>
      <c r="P8" s="1"/>
      <c r="Q8" s="1"/>
      <c r="R8" s="1"/>
      <c r="S8" s="1"/>
      <c r="T8" s="1"/>
      <c r="U8" s="1"/>
      <c r="W8" s="1"/>
      <c r="X8" s="1"/>
      <c r="Y8" s="1"/>
      <c r="Z8" s="1"/>
    </row>
    <row r="9" spans="1:26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W9" s="1"/>
      <c r="X9" s="1"/>
      <c r="Y9" s="1"/>
      <c r="Z9" s="1"/>
    </row>
    <row r="10" spans="1:26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W10" s="1"/>
      <c r="X10" s="1"/>
      <c r="Y10" s="1"/>
      <c r="Z10" s="1"/>
    </row>
    <row r="11" spans="1:26" ht="39.6" x14ac:dyDescent="0.25">
      <c r="A11" s="6" t="s">
        <v>2</v>
      </c>
      <c r="B11" s="6" t="s">
        <v>3</v>
      </c>
      <c r="C11" s="6" t="s">
        <v>71</v>
      </c>
      <c r="D11" s="6" t="s">
        <v>72</v>
      </c>
      <c r="E11" s="6" t="s">
        <v>73</v>
      </c>
      <c r="F11" s="6" t="s">
        <v>4</v>
      </c>
      <c r="G11" s="6" t="s">
        <v>5</v>
      </c>
      <c r="H11" s="6" t="s">
        <v>6</v>
      </c>
      <c r="I11" s="6" t="s">
        <v>42</v>
      </c>
      <c r="J11" s="6" t="s">
        <v>41</v>
      </c>
      <c r="K11" s="6" t="s">
        <v>7</v>
      </c>
      <c r="L11" s="6" t="s">
        <v>8</v>
      </c>
      <c r="M11" s="6" t="s">
        <v>9</v>
      </c>
      <c r="N11" s="6" t="s">
        <v>10</v>
      </c>
      <c r="O11" s="6" t="s">
        <v>11</v>
      </c>
      <c r="P11" s="6" t="s">
        <v>12</v>
      </c>
      <c r="Q11" s="6" t="s">
        <v>13</v>
      </c>
      <c r="R11" s="6" t="s">
        <v>14</v>
      </c>
      <c r="S11" s="6" t="s">
        <v>15</v>
      </c>
      <c r="T11" s="6" t="s">
        <v>16</v>
      </c>
      <c r="U11" s="6" t="s">
        <v>17</v>
      </c>
      <c r="W11" s="6" t="s">
        <v>80</v>
      </c>
      <c r="X11" s="6" t="s">
        <v>83</v>
      </c>
      <c r="Y11" s="6" t="s">
        <v>81</v>
      </c>
      <c r="Z11" s="6" t="s">
        <v>82</v>
      </c>
    </row>
    <row r="12" spans="1:26" x14ac:dyDescent="0.25">
      <c r="A12" s="7">
        <v>1</v>
      </c>
      <c r="B12" s="8"/>
      <c r="C12" s="8"/>
      <c r="D12" s="8"/>
      <c r="E12" s="8"/>
      <c r="F12" s="9"/>
      <c r="G12" s="10"/>
      <c r="H12" s="9"/>
      <c r="I12" s="9"/>
      <c r="J12" s="9"/>
      <c r="K12" s="9"/>
      <c r="L12" s="11">
        <f>SUM(F12:K12)</f>
        <v>0</v>
      </c>
      <c r="M12" s="11">
        <f t="shared" ref="M12:M31" si="0">L12*10/100</f>
        <v>0</v>
      </c>
      <c r="N12" s="11">
        <f t="shared" ref="N12:N31" si="1">L12-M12</f>
        <v>0</v>
      </c>
      <c r="O12" s="11">
        <f>ROUND(IF(N12&lt;=270000,0,IF(N12&lt;520000,(N12-270000)*8%,IF(N12&lt;=760000,(N12-520000)*20%+20000,IF(N12&lt;=1000000,(N12-760000)*25%+68000,IF(N12&gt;=1000000,(N12-1000000)*30%+128000))))),0)</f>
        <v>0</v>
      </c>
      <c r="P12" s="9"/>
      <c r="Q12" s="11">
        <f t="shared" ref="Q12:Q20" si="2">O12+P12</f>
        <v>0</v>
      </c>
      <c r="R12" s="11">
        <f t="shared" ref="R12:R20" si="3">M12</f>
        <v>0</v>
      </c>
      <c r="S12" s="9"/>
      <c r="T12" s="11">
        <f t="shared" ref="T12:T20" si="4">S12+R12+Q12</f>
        <v>0</v>
      </c>
      <c r="U12" s="11">
        <f t="shared" ref="U12:U20" si="5">L12-T12</f>
        <v>0</v>
      </c>
      <c r="W12" s="12">
        <f>0.5%*L12</f>
        <v>0</v>
      </c>
      <c r="X12" s="12">
        <f>3.5%*L12</f>
        <v>0</v>
      </c>
      <c r="Y12" s="12">
        <f>M12</f>
        <v>0</v>
      </c>
      <c r="Z12" s="12">
        <f>W12+X12+Y12+L12</f>
        <v>0</v>
      </c>
    </row>
    <row r="13" spans="1:26" x14ac:dyDescent="0.25">
      <c r="A13" s="7">
        <v>2</v>
      </c>
      <c r="B13" s="13"/>
      <c r="C13" s="13"/>
      <c r="D13" s="13"/>
      <c r="E13" s="13"/>
      <c r="F13" s="9"/>
      <c r="G13" s="10"/>
      <c r="H13" s="9"/>
      <c r="I13" s="9"/>
      <c r="J13" s="9"/>
      <c r="K13" s="9"/>
      <c r="L13" s="11">
        <f t="shared" ref="L13:L30" si="6">SUM(F13:K13)</f>
        <v>0</v>
      </c>
      <c r="M13" s="11">
        <f t="shared" si="0"/>
        <v>0</v>
      </c>
      <c r="N13" s="11">
        <f t="shared" si="1"/>
        <v>0</v>
      </c>
      <c r="O13" s="11">
        <f>ROUND(IF(N13&lt;=270000,0,IF(N13&lt;520000,(N13-270000)*8%,IF(N13&lt;=760000,(N13-520000)*20%+20000,IF(N13&lt;=1000000,(N13-760000)*25%+68000,IF(N13&gt;=1000000,(N13-1000000)*30%+128000))))),0)</f>
        <v>0</v>
      </c>
      <c r="P13" s="9"/>
      <c r="Q13" s="11">
        <f t="shared" si="2"/>
        <v>0</v>
      </c>
      <c r="R13" s="11">
        <f t="shared" si="3"/>
        <v>0</v>
      </c>
      <c r="S13" s="9"/>
      <c r="T13" s="11">
        <f t="shared" si="4"/>
        <v>0</v>
      </c>
      <c r="U13" s="11">
        <f t="shared" si="5"/>
        <v>0</v>
      </c>
      <c r="W13" s="12">
        <f t="shared" ref="W13:W70" si="7">0.5%*L13</f>
        <v>0</v>
      </c>
      <c r="X13" s="12">
        <f t="shared" ref="X13:X70" si="8">3.5%*L13</f>
        <v>0</v>
      </c>
      <c r="Y13" s="12">
        <f t="shared" ref="Y13:Y70" si="9">M13</f>
        <v>0</v>
      </c>
      <c r="Z13" s="12">
        <f t="shared" ref="Z13:Z70" si="10">W13+X13+Y13+L13</f>
        <v>0</v>
      </c>
    </row>
    <row r="14" spans="1:26" x14ac:dyDescent="0.25">
      <c r="A14" s="14">
        <v>3</v>
      </c>
      <c r="B14" s="13"/>
      <c r="C14" s="13"/>
      <c r="D14" s="13"/>
      <c r="E14" s="13"/>
      <c r="F14" s="9"/>
      <c r="G14" s="10"/>
      <c r="H14" s="9"/>
      <c r="I14" s="9"/>
      <c r="J14" s="9"/>
      <c r="K14" s="9"/>
      <c r="L14" s="11">
        <f t="shared" si="6"/>
        <v>0</v>
      </c>
      <c r="M14" s="11">
        <f t="shared" si="0"/>
        <v>0</v>
      </c>
      <c r="N14" s="11">
        <f t="shared" si="1"/>
        <v>0</v>
      </c>
      <c r="O14" s="11">
        <f t="shared" ref="O14:O30" si="11">ROUND(IF(N14&lt;=270000,0,IF(N14&lt;520000,(N14-270000)*8%,IF(N14&lt;=760000,(N14-520000)*20%+20000,IF(N14&lt;=1000000,(N14-760000)*25%+68000,IF(N14&gt;=1000000,(N14-1000000)*30%+128000))))),0)</f>
        <v>0</v>
      </c>
      <c r="P14" s="9"/>
      <c r="Q14" s="11">
        <f t="shared" si="2"/>
        <v>0</v>
      </c>
      <c r="R14" s="11">
        <f t="shared" si="3"/>
        <v>0</v>
      </c>
      <c r="S14" s="9"/>
      <c r="T14" s="11">
        <f t="shared" si="4"/>
        <v>0</v>
      </c>
      <c r="U14" s="11">
        <f t="shared" si="5"/>
        <v>0</v>
      </c>
      <c r="W14" s="12">
        <f t="shared" si="7"/>
        <v>0</v>
      </c>
      <c r="X14" s="12">
        <f t="shared" si="8"/>
        <v>0</v>
      </c>
      <c r="Y14" s="12">
        <f t="shared" si="9"/>
        <v>0</v>
      </c>
      <c r="Z14" s="12">
        <f t="shared" si="10"/>
        <v>0</v>
      </c>
    </row>
    <row r="15" spans="1:26" x14ac:dyDescent="0.25">
      <c r="A15" s="14">
        <v>4</v>
      </c>
      <c r="B15" s="13"/>
      <c r="C15" s="13"/>
      <c r="D15" s="13"/>
      <c r="E15" s="13"/>
      <c r="F15" s="9"/>
      <c r="G15" s="9"/>
      <c r="H15" s="9"/>
      <c r="I15" s="9"/>
      <c r="J15" s="9"/>
      <c r="K15" s="9"/>
      <c r="L15" s="11">
        <f t="shared" si="6"/>
        <v>0</v>
      </c>
      <c r="M15" s="11">
        <f t="shared" si="0"/>
        <v>0</v>
      </c>
      <c r="N15" s="11">
        <f t="shared" si="1"/>
        <v>0</v>
      </c>
      <c r="O15" s="11">
        <f t="shared" si="11"/>
        <v>0</v>
      </c>
      <c r="P15" s="9"/>
      <c r="Q15" s="11">
        <f t="shared" si="2"/>
        <v>0</v>
      </c>
      <c r="R15" s="11">
        <f t="shared" si="3"/>
        <v>0</v>
      </c>
      <c r="S15" s="9"/>
      <c r="T15" s="11">
        <f t="shared" si="4"/>
        <v>0</v>
      </c>
      <c r="U15" s="11">
        <f t="shared" si="5"/>
        <v>0</v>
      </c>
      <c r="W15" s="12">
        <f t="shared" si="7"/>
        <v>0</v>
      </c>
      <c r="X15" s="12">
        <f t="shared" si="8"/>
        <v>0</v>
      </c>
      <c r="Y15" s="12">
        <f t="shared" si="9"/>
        <v>0</v>
      </c>
      <c r="Z15" s="12">
        <f t="shared" si="10"/>
        <v>0</v>
      </c>
    </row>
    <row r="16" spans="1:26" x14ac:dyDescent="0.25">
      <c r="A16" s="14">
        <v>5</v>
      </c>
      <c r="B16" s="13"/>
      <c r="C16" s="13"/>
      <c r="D16" s="13"/>
      <c r="E16" s="13"/>
      <c r="F16" s="9"/>
      <c r="G16" s="9"/>
      <c r="H16" s="9"/>
      <c r="I16" s="9"/>
      <c r="J16" s="9"/>
      <c r="K16" s="9"/>
      <c r="L16" s="11">
        <f t="shared" si="6"/>
        <v>0</v>
      </c>
      <c r="M16" s="11">
        <f t="shared" si="0"/>
        <v>0</v>
      </c>
      <c r="N16" s="11">
        <f t="shared" si="1"/>
        <v>0</v>
      </c>
      <c r="O16" s="11">
        <f t="shared" si="11"/>
        <v>0</v>
      </c>
      <c r="P16" s="9"/>
      <c r="Q16" s="11">
        <f t="shared" si="2"/>
        <v>0</v>
      </c>
      <c r="R16" s="11">
        <f t="shared" si="3"/>
        <v>0</v>
      </c>
      <c r="S16" s="9"/>
      <c r="T16" s="11">
        <f t="shared" si="4"/>
        <v>0</v>
      </c>
      <c r="U16" s="11">
        <f t="shared" si="5"/>
        <v>0</v>
      </c>
      <c r="W16" s="12">
        <f t="shared" si="7"/>
        <v>0</v>
      </c>
      <c r="X16" s="12">
        <f t="shared" si="8"/>
        <v>0</v>
      </c>
      <c r="Y16" s="12">
        <f t="shared" si="9"/>
        <v>0</v>
      </c>
      <c r="Z16" s="12">
        <f t="shared" si="10"/>
        <v>0</v>
      </c>
    </row>
    <row r="17" spans="1:26" x14ac:dyDescent="0.25">
      <c r="A17" s="14">
        <v>6</v>
      </c>
      <c r="B17" s="13"/>
      <c r="C17" s="13"/>
      <c r="D17" s="13"/>
      <c r="E17" s="13"/>
      <c r="F17" s="9"/>
      <c r="G17" s="9"/>
      <c r="H17" s="9"/>
      <c r="I17" s="9"/>
      <c r="J17" s="9"/>
      <c r="K17" s="9"/>
      <c r="L17" s="11">
        <f t="shared" si="6"/>
        <v>0</v>
      </c>
      <c r="M17" s="11">
        <f t="shared" si="0"/>
        <v>0</v>
      </c>
      <c r="N17" s="11">
        <f t="shared" si="1"/>
        <v>0</v>
      </c>
      <c r="O17" s="11">
        <f t="shared" si="11"/>
        <v>0</v>
      </c>
      <c r="P17" s="9"/>
      <c r="Q17" s="11">
        <f t="shared" si="2"/>
        <v>0</v>
      </c>
      <c r="R17" s="11">
        <f t="shared" si="3"/>
        <v>0</v>
      </c>
      <c r="S17" s="9"/>
      <c r="T17" s="11">
        <f t="shared" si="4"/>
        <v>0</v>
      </c>
      <c r="U17" s="11">
        <f t="shared" si="5"/>
        <v>0</v>
      </c>
      <c r="W17" s="12">
        <f t="shared" si="7"/>
        <v>0</v>
      </c>
      <c r="X17" s="12">
        <f t="shared" si="8"/>
        <v>0</v>
      </c>
      <c r="Y17" s="12">
        <f t="shared" si="9"/>
        <v>0</v>
      </c>
      <c r="Z17" s="12">
        <f t="shared" si="10"/>
        <v>0</v>
      </c>
    </row>
    <row r="18" spans="1:26" x14ac:dyDescent="0.25">
      <c r="A18" s="14">
        <v>7</v>
      </c>
      <c r="B18" s="13"/>
      <c r="C18" s="13"/>
      <c r="D18" s="13"/>
      <c r="E18" s="13"/>
      <c r="F18" s="9"/>
      <c r="G18" s="9"/>
      <c r="H18" s="9"/>
      <c r="I18" s="9"/>
      <c r="J18" s="9"/>
      <c r="K18" s="9"/>
      <c r="L18" s="11">
        <f t="shared" si="6"/>
        <v>0</v>
      </c>
      <c r="M18" s="11">
        <f t="shared" si="0"/>
        <v>0</v>
      </c>
      <c r="N18" s="11">
        <f t="shared" si="1"/>
        <v>0</v>
      </c>
      <c r="O18" s="11">
        <f t="shared" si="11"/>
        <v>0</v>
      </c>
      <c r="P18" s="9"/>
      <c r="Q18" s="11">
        <f t="shared" si="2"/>
        <v>0</v>
      </c>
      <c r="R18" s="11">
        <f t="shared" si="3"/>
        <v>0</v>
      </c>
      <c r="S18" s="9"/>
      <c r="T18" s="11">
        <f t="shared" si="4"/>
        <v>0</v>
      </c>
      <c r="U18" s="11">
        <f t="shared" si="5"/>
        <v>0</v>
      </c>
      <c r="W18" s="12">
        <f t="shared" si="7"/>
        <v>0</v>
      </c>
      <c r="X18" s="12">
        <f t="shared" si="8"/>
        <v>0</v>
      </c>
      <c r="Y18" s="12">
        <f t="shared" si="9"/>
        <v>0</v>
      </c>
      <c r="Z18" s="12">
        <f t="shared" si="10"/>
        <v>0</v>
      </c>
    </row>
    <row r="19" spans="1:26" x14ac:dyDescent="0.25">
      <c r="A19" s="14">
        <v>8</v>
      </c>
      <c r="B19" s="13"/>
      <c r="C19" s="13"/>
      <c r="D19" s="13"/>
      <c r="E19" s="13"/>
      <c r="F19" s="9"/>
      <c r="G19" s="9"/>
      <c r="H19" s="9"/>
      <c r="I19" s="9"/>
      <c r="J19" s="9"/>
      <c r="K19" s="9"/>
      <c r="L19" s="11">
        <f t="shared" si="6"/>
        <v>0</v>
      </c>
      <c r="M19" s="11">
        <f t="shared" si="0"/>
        <v>0</v>
      </c>
      <c r="N19" s="11">
        <f t="shared" si="1"/>
        <v>0</v>
      </c>
      <c r="O19" s="11">
        <f t="shared" si="11"/>
        <v>0</v>
      </c>
      <c r="P19" s="9"/>
      <c r="Q19" s="11">
        <f t="shared" si="2"/>
        <v>0</v>
      </c>
      <c r="R19" s="11">
        <f t="shared" si="3"/>
        <v>0</v>
      </c>
      <c r="S19" s="9"/>
      <c r="T19" s="11">
        <f t="shared" si="4"/>
        <v>0</v>
      </c>
      <c r="U19" s="11">
        <f t="shared" si="5"/>
        <v>0</v>
      </c>
      <c r="W19" s="12">
        <f t="shared" si="7"/>
        <v>0</v>
      </c>
      <c r="X19" s="12">
        <f t="shared" si="8"/>
        <v>0</v>
      </c>
      <c r="Y19" s="12">
        <f t="shared" si="9"/>
        <v>0</v>
      </c>
      <c r="Z19" s="12">
        <f t="shared" si="10"/>
        <v>0</v>
      </c>
    </row>
    <row r="20" spans="1:26" x14ac:dyDescent="0.25">
      <c r="A20" s="14">
        <v>9</v>
      </c>
      <c r="B20" s="13"/>
      <c r="C20" s="13"/>
      <c r="D20" s="13"/>
      <c r="E20" s="13"/>
      <c r="F20" s="9"/>
      <c r="G20" s="9"/>
      <c r="H20" s="9"/>
      <c r="I20" s="9"/>
      <c r="J20" s="9"/>
      <c r="K20" s="9"/>
      <c r="L20" s="11">
        <f t="shared" si="6"/>
        <v>0</v>
      </c>
      <c r="M20" s="11">
        <f t="shared" si="0"/>
        <v>0</v>
      </c>
      <c r="N20" s="11">
        <f t="shared" si="1"/>
        <v>0</v>
      </c>
      <c r="O20" s="11">
        <f t="shared" si="11"/>
        <v>0</v>
      </c>
      <c r="P20" s="9"/>
      <c r="Q20" s="11">
        <f t="shared" si="2"/>
        <v>0</v>
      </c>
      <c r="R20" s="11">
        <f t="shared" si="3"/>
        <v>0</v>
      </c>
      <c r="S20" s="9"/>
      <c r="T20" s="11">
        <f t="shared" si="4"/>
        <v>0</v>
      </c>
      <c r="U20" s="11">
        <f t="shared" si="5"/>
        <v>0</v>
      </c>
      <c r="W20" s="12">
        <f t="shared" si="7"/>
        <v>0</v>
      </c>
      <c r="X20" s="12">
        <f t="shared" si="8"/>
        <v>0</v>
      </c>
      <c r="Y20" s="12">
        <f t="shared" si="9"/>
        <v>0</v>
      </c>
      <c r="Z20" s="12">
        <f t="shared" si="10"/>
        <v>0</v>
      </c>
    </row>
    <row r="21" spans="1:26" x14ac:dyDescent="0.25">
      <c r="A21" s="14">
        <v>10</v>
      </c>
      <c r="B21" s="13"/>
      <c r="C21" s="13"/>
      <c r="D21" s="13"/>
      <c r="E21" s="13"/>
      <c r="F21" s="9"/>
      <c r="G21" s="9"/>
      <c r="H21" s="9"/>
      <c r="I21" s="9"/>
      <c r="J21" s="9"/>
      <c r="K21" s="9"/>
      <c r="L21" s="11">
        <f t="shared" si="6"/>
        <v>0</v>
      </c>
      <c r="M21" s="11">
        <f t="shared" si="0"/>
        <v>0</v>
      </c>
      <c r="N21" s="11">
        <f t="shared" si="1"/>
        <v>0</v>
      </c>
      <c r="O21" s="11">
        <f t="shared" si="11"/>
        <v>0</v>
      </c>
      <c r="P21" s="9"/>
      <c r="Q21" s="11">
        <f>O21+P21</f>
        <v>0</v>
      </c>
      <c r="R21" s="11">
        <f>M21</f>
        <v>0</v>
      </c>
      <c r="S21" s="9"/>
      <c r="T21" s="11">
        <f>S21+R21+Q21</f>
        <v>0</v>
      </c>
      <c r="U21" s="11">
        <f>L21-T21</f>
        <v>0</v>
      </c>
      <c r="W21" s="12">
        <f t="shared" si="7"/>
        <v>0</v>
      </c>
      <c r="X21" s="12">
        <f t="shared" si="8"/>
        <v>0</v>
      </c>
      <c r="Y21" s="12">
        <f t="shared" si="9"/>
        <v>0</v>
      </c>
      <c r="Z21" s="12">
        <f t="shared" si="10"/>
        <v>0</v>
      </c>
    </row>
    <row r="22" spans="1:26" s="15" customFormat="1" x14ac:dyDescent="0.25">
      <c r="A22" s="14">
        <v>11</v>
      </c>
      <c r="B22" s="13"/>
      <c r="C22" s="13"/>
      <c r="D22" s="13"/>
      <c r="E22" s="13"/>
      <c r="F22" s="9"/>
      <c r="G22" s="9"/>
      <c r="H22" s="9"/>
      <c r="I22" s="9"/>
      <c r="J22" s="9"/>
      <c r="K22" s="9"/>
      <c r="L22" s="11">
        <f t="shared" si="6"/>
        <v>0</v>
      </c>
      <c r="M22" s="11">
        <f t="shared" si="0"/>
        <v>0</v>
      </c>
      <c r="N22" s="11">
        <f t="shared" si="1"/>
        <v>0</v>
      </c>
      <c r="O22" s="11">
        <f t="shared" si="11"/>
        <v>0</v>
      </c>
      <c r="P22" s="9"/>
      <c r="Q22" s="11">
        <f>O22+P22</f>
        <v>0</v>
      </c>
      <c r="R22" s="11">
        <f>M22</f>
        <v>0</v>
      </c>
      <c r="S22" s="9"/>
      <c r="T22" s="11">
        <f>S22+R22+Q22</f>
        <v>0</v>
      </c>
      <c r="U22" s="11">
        <f>L22-T22</f>
        <v>0</v>
      </c>
      <c r="W22" s="12">
        <f t="shared" si="7"/>
        <v>0</v>
      </c>
      <c r="X22" s="12">
        <f t="shared" si="8"/>
        <v>0</v>
      </c>
      <c r="Y22" s="12">
        <f t="shared" si="9"/>
        <v>0</v>
      </c>
      <c r="Z22" s="12">
        <f t="shared" si="10"/>
        <v>0</v>
      </c>
    </row>
    <row r="23" spans="1:26" x14ac:dyDescent="0.25">
      <c r="A23" s="14">
        <v>12</v>
      </c>
      <c r="B23" s="13"/>
      <c r="C23" s="13"/>
      <c r="D23" s="13"/>
      <c r="E23" s="13"/>
      <c r="F23" s="9"/>
      <c r="G23" s="9"/>
      <c r="H23" s="9"/>
      <c r="I23" s="9"/>
      <c r="J23" s="9"/>
      <c r="K23" s="9"/>
      <c r="L23" s="11">
        <f t="shared" si="6"/>
        <v>0</v>
      </c>
      <c r="M23" s="11">
        <f t="shared" si="0"/>
        <v>0</v>
      </c>
      <c r="N23" s="11">
        <f t="shared" si="1"/>
        <v>0</v>
      </c>
      <c r="O23" s="11">
        <f t="shared" si="11"/>
        <v>0</v>
      </c>
      <c r="P23" s="9"/>
      <c r="Q23" s="11">
        <f t="shared" ref="Q23:Q31" si="12">O23+P23</f>
        <v>0</v>
      </c>
      <c r="R23" s="11">
        <f t="shared" ref="R23:R31" si="13">M23</f>
        <v>0</v>
      </c>
      <c r="S23" s="9"/>
      <c r="T23" s="11">
        <f t="shared" ref="T23:T31" si="14">S23+R23+Q23</f>
        <v>0</v>
      </c>
      <c r="U23" s="11">
        <f t="shared" ref="U23:U31" si="15">L23-T23</f>
        <v>0</v>
      </c>
      <c r="W23" s="12">
        <f t="shared" si="7"/>
        <v>0</v>
      </c>
      <c r="X23" s="12">
        <f t="shared" si="8"/>
        <v>0</v>
      </c>
      <c r="Y23" s="12">
        <f t="shared" si="9"/>
        <v>0</v>
      </c>
      <c r="Z23" s="12">
        <f t="shared" si="10"/>
        <v>0</v>
      </c>
    </row>
    <row r="24" spans="1:26" x14ac:dyDescent="0.25">
      <c r="A24" s="14">
        <v>13</v>
      </c>
      <c r="B24" s="13"/>
      <c r="C24" s="13"/>
      <c r="D24" s="13"/>
      <c r="E24" s="13"/>
      <c r="F24" s="9"/>
      <c r="G24" s="9"/>
      <c r="H24" s="9"/>
      <c r="I24" s="9"/>
      <c r="J24" s="9"/>
      <c r="K24" s="9"/>
      <c r="L24" s="11">
        <f t="shared" si="6"/>
        <v>0</v>
      </c>
      <c r="M24" s="11">
        <f t="shared" si="0"/>
        <v>0</v>
      </c>
      <c r="N24" s="11">
        <f t="shared" si="1"/>
        <v>0</v>
      </c>
      <c r="O24" s="11">
        <f t="shared" si="11"/>
        <v>0</v>
      </c>
      <c r="P24" s="9"/>
      <c r="Q24" s="11">
        <f t="shared" si="12"/>
        <v>0</v>
      </c>
      <c r="R24" s="11">
        <f t="shared" si="13"/>
        <v>0</v>
      </c>
      <c r="S24" s="9"/>
      <c r="T24" s="11">
        <f t="shared" si="14"/>
        <v>0</v>
      </c>
      <c r="U24" s="11">
        <f t="shared" si="15"/>
        <v>0</v>
      </c>
      <c r="W24" s="12">
        <f t="shared" si="7"/>
        <v>0</v>
      </c>
      <c r="X24" s="12">
        <f t="shared" si="8"/>
        <v>0</v>
      </c>
      <c r="Y24" s="12">
        <f t="shared" si="9"/>
        <v>0</v>
      </c>
      <c r="Z24" s="12">
        <f t="shared" si="10"/>
        <v>0</v>
      </c>
    </row>
    <row r="25" spans="1:26" x14ac:dyDescent="0.25">
      <c r="A25" s="14">
        <v>14</v>
      </c>
      <c r="B25" s="13"/>
      <c r="C25" s="13"/>
      <c r="D25" s="13"/>
      <c r="E25" s="13"/>
      <c r="F25" s="9"/>
      <c r="G25" s="9"/>
      <c r="H25" s="9"/>
      <c r="I25" s="9"/>
      <c r="J25" s="9"/>
      <c r="K25" s="9"/>
      <c r="L25" s="11">
        <f t="shared" si="6"/>
        <v>0</v>
      </c>
      <c r="M25" s="11">
        <f t="shared" si="0"/>
        <v>0</v>
      </c>
      <c r="N25" s="11">
        <f t="shared" si="1"/>
        <v>0</v>
      </c>
      <c r="O25" s="11">
        <f t="shared" si="11"/>
        <v>0</v>
      </c>
      <c r="P25" s="9"/>
      <c r="Q25" s="11">
        <f t="shared" si="12"/>
        <v>0</v>
      </c>
      <c r="R25" s="11">
        <f t="shared" si="13"/>
        <v>0</v>
      </c>
      <c r="S25" s="9"/>
      <c r="T25" s="11">
        <f t="shared" si="14"/>
        <v>0</v>
      </c>
      <c r="U25" s="11">
        <f t="shared" si="15"/>
        <v>0</v>
      </c>
      <c r="W25" s="12">
        <f t="shared" si="7"/>
        <v>0</v>
      </c>
      <c r="X25" s="12">
        <f t="shared" si="8"/>
        <v>0</v>
      </c>
      <c r="Y25" s="12">
        <f t="shared" si="9"/>
        <v>0</v>
      </c>
      <c r="Z25" s="12">
        <f t="shared" si="10"/>
        <v>0</v>
      </c>
    </row>
    <row r="26" spans="1:26" x14ac:dyDescent="0.25">
      <c r="A26" s="14">
        <v>15</v>
      </c>
      <c r="B26" s="13"/>
      <c r="C26" s="13"/>
      <c r="D26" s="13"/>
      <c r="E26" s="13"/>
      <c r="F26" s="9"/>
      <c r="G26" s="9"/>
      <c r="H26" s="9"/>
      <c r="I26" s="9"/>
      <c r="J26" s="9"/>
      <c r="K26" s="9"/>
      <c r="L26" s="11">
        <f t="shared" si="6"/>
        <v>0</v>
      </c>
      <c r="M26" s="11">
        <f t="shared" si="0"/>
        <v>0</v>
      </c>
      <c r="N26" s="11">
        <f t="shared" si="1"/>
        <v>0</v>
      </c>
      <c r="O26" s="11">
        <f t="shared" si="11"/>
        <v>0</v>
      </c>
      <c r="P26" s="9"/>
      <c r="Q26" s="11">
        <f t="shared" si="12"/>
        <v>0</v>
      </c>
      <c r="R26" s="11">
        <f t="shared" si="13"/>
        <v>0</v>
      </c>
      <c r="S26" s="9"/>
      <c r="T26" s="11">
        <f t="shared" si="14"/>
        <v>0</v>
      </c>
      <c r="U26" s="11">
        <f t="shared" si="15"/>
        <v>0</v>
      </c>
      <c r="W26" s="12">
        <f t="shared" si="7"/>
        <v>0</v>
      </c>
      <c r="X26" s="12">
        <f t="shared" si="8"/>
        <v>0</v>
      </c>
      <c r="Y26" s="12">
        <f t="shared" si="9"/>
        <v>0</v>
      </c>
      <c r="Z26" s="12">
        <f t="shared" si="10"/>
        <v>0</v>
      </c>
    </row>
    <row r="27" spans="1:26" x14ac:dyDescent="0.25">
      <c r="A27" s="14">
        <v>16</v>
      </c>
      <c r="B27" s="13"/>
      <c r="C27" s="13"/>
      <c r="D27" s="13"/>
      <c r="E27" s="13"/>
      <c r="F27" s="9"/>
      <c r="G27" s="9"/>
      <c r="H27" s="9"/>
      <c r="I27" s="9"/>
      <c r="J27" s="9"/>
      <c r="K27" s="9"/>
      <c r="L27" s="11">
        <f t="shared" si="6"/>
        <v>0</v>
      </c>
      <c r="M27" s="11">
        <f t="shared" si="0"/>
        <v>0</v>
      </c>
      <c r="N27" s="11">
        <f t="shared" si="1"/>
        <v>0</v>
      </c>
      <c r="O27" s="11">
        <f t="shared" si="11"/>
        <v>0</v>
      </c>
      <c r="P27" s="9"/>
      <c r="Q27" s="11">
        <f t="shared" si="12"/>
        <v>0</v>
      </c>
      <c r="R27" s="11">
        <f t="shared" si="13"/>
        <v>0</v>
      </c>
      <c r="S27" s="9"/>
      <c r="T27" s="11">
        <f t="shared" si="14"/>
        <v>0</v>
      </c>
      <c r="U27" s="11">
        <f t="shared" si="15"/>
        <v>0</v>
      </c>
      <c r="W27" s="12">
        <f t="shared" si="7"/>
        <v>0</v>
      </c>
      <c r="X27" s="12">
        <f t="shared" si="8"/>
        <v>0</v>
      </c>
      <c r="Y27" s="12">
        <f t="shared" si="9"/>
        <v>0</v>
      </c>
      <c r="Z27" s="12">
        <f t="shared" si="10"/>
        <v>0</v>
      </c>
    </row>
    <row r="28" spans="1:26" x14ac:dyDescent="0.25">
      <c r="A28" s="14">
        <v>17</v>
      </c>
      <c r="B28" s="13"/>
      <c r="C28" s="13"/>
      <c r="D28" s="13"/>
      <c r="E28" s="13"/>
      <c r="F28" s="9"/>
      <c r="G28" s="9"/>
      <c r="H28" s="9"/>
      <c r="I28" s="9"/>
      <c r="J28" s="9"/>
      <c r="K28" s="9"/>
      <c r="L28" s="11">
        <f t="shared" si="6"/>
        <v>0</v>
      </c>
      <c r="M28" s="11">
        <f t="shared" si="0"/>
        <v>0</v>
      </c>
      <c r="N28" s="11">
        <f t="shared" si="1"/>
        <v>0</v>
      </c>
      <c r="O28" s="11">
        <f t="shared" si="11"/>
        <v>0</v>
      </c>
      <c r="P28" s="9"/>
      <c r="Q28" s="11">
        <f t="shared" si="12"/>
        <v>0</v>
      </c>
      <c r="R28" s="11">
        <f t="shared" si="13"/>
        <v>0</v>
      </c>
      <c r="S28" s="9"/>
      <c r="T28" s="11">
        <f t="shared" si="14"/>
        <v>0</v>
      </c>
      <c r="U28" s="11">
        <f t="shared" si="15"/>
        <v>0</v>
      </c>
      <c r="W28" s="12">
        <f t="shared" si="7"/>
        <v>0</v>
      </c>
      <c r="X28" s="12">
        <f t="shared" si="8"/>
        <v>0</v>
      </c>
      <c r="Y28" s="12">
        <f t="shared" si="9"/>
        <v>0</v>
      </c>
      <c r="Z28" s="12">
        <f t="shared" si="10"/>
        <v>0</v>
      </c>
    </row>
    <row r="29" spans="1:26" x14ac:dyDescent="0.25">
      <c r="A29" s="14">
        <v>18</v>
      </c>
      <c r="B29" s="13"/>
      <c r="C29" s="13"/>
      <c r="D29" s="13"/>
      <c r="E29" s="13"/>
      <c r="F29" s="9"/>
      <c r="G29" s="9"/>
      <c r="H29" s="9"/>
      <c r="I29" s="9"/>
      <c r="J29" s="9"/>
      <c r="K29" s="9"/>
      <c r="L29" s="11">
        <f t="shared" si="6"/>
        <v>0</v>
      </c>
      <c r="M29" s="11">
        <f t="shared" si="0"/>
        <v>0</v>
      </c>
      <c r="N29" s="11">
        <f t="shared" si="1"/>
        <v>0</v>
      </c>
      <c r="O29" s="11">
        <f t="shared" si="11"/>
        <v>0</v>
      </c>
      <c r="P29" s="9"/>
      <c r="Q29" s="11">
        <f t="shared" si="12"/>
        <v>0</v>
      </c>
      <c r="R29" s="11">
        <f t="shared" si="13"/>
        <v>0</v>
      </c>
      <c r="S29" s="9"/>
      <c r="T29" s="11">
        <f t="shared" si="14"/>
        <v>0</v>
      </c>
      <c r="U29" s="11">
        <f t="shared" si="15"/>
        <v>0</v>
      </c>
      <c r="W29" s="12">
        <f t="shared" si="7"/>
        <v>0</v>
      </c>
      <c r="X29" s="12">
        <f t="shared" si="8"/>
        <v>0</v>
      </c>
      <c r="Y29" s="12">
        <f t="shared" si="9"/>
        <v>0</v>
      </c>
      <c r="Z29" s="12">
        <f t="shared" si="10"/>
        <v>0</v>
      </c>
    </row>
    <row r="30" spans="1:26" x14ac:dyDescent="0.25">
      <c r="A30" s="14">
        <v>19</v>
      </c>
      <c r="B30" s="13"/>
      <c r="C30" s="13"/>
      <c r="D30" s="13"/>
      <c r="E30" s="13"/>
      <c r="F30" s="9"/>
      <c r="G30" s="9"/>
      <c r="H30" s="9"/>
      <c r="I30" s="9"/>
      <c r="J30" s="9"/>
      <c r="K30" s="9"/>
      <c r="L30" s="11">
        <f t="shared" si="6"/>
        <v>0</v>
      </c>
      <c r="M30" s="11">
        <f t="shared" si="0"/>
        <v>0</v>
      </c>
      <c r="N30" s="11">
        <f t="shared" si="1"/>
        <v>0</v>
      </c>
      <c r="O30" s="11">
        <f t="shared" si="11"/>
        <v>0</v>
      </c>
      <c r="P30" s="9"/>
      <c r="Q30" s="11">
        <f t="shared" si="12"/>
        <v>0</v>
      </c>
      <c r="R30" s="11">
        <f t="shared" si="13"/>
        <v>0</v>
      </c>
      <c r="S30" s="9"/>
      <c r="T30" s="11">
        <f t="shared" si="14"/>
        <v>0</v>
      </c>
      <c r="U30" s="11">
        <f t="shared" si="15"/>
        <v>0</v>
      </c>
      <c r="W30" s="12">
        <f t="shared" si="7"/>
        <v>0</v>
      </c>
      <c r="X30" s="12">
        <f t="shared" si="8"/>
        <v>0</v>
      </c>
      <c r="Y30" s="12">
        <f t="shared" si="9"/>
        <v>0</v>
      </c>
      <c r="Z30" s="12">
        <f t="shared" si="10"/>
        <v>0</v>
      </c>
    </row>
    <row r="31" spans="1:26" x14ac:dyDescent="0.25">
      <c r="A31" s="14">
        <v>20</v>
      </c>
      <c r="B31" s="13"/>
      <c r="C31" s="13"/>
      <c r="D31" s="13"/>
      <c r="E31" s="13"/>
      <c r="F31" s="9"/>
      <c r="G31" s="9"/>
      <c r="H31" s="9"/>
      <c r="I31" s="9"/>
      <c r="J31" s="9"/>
      <c r="K31" s="9"/>
      <c r="L31" s="11">
        <f>SUM(F31:K31)</f>
        <v>0</v>
      </c>
      <c r="M31" s="11">
        <f t="shared" si="0"/>
        <v>0</v>
      </c>
      <c r="N31" s="11">
        <f t="shared" si="1"/>
        <v>0</v>
      </c>
      <c r="O31" s="11">
        <f>ROUND(IF(N31&lt;=270000,0,IF(N31&lt;520000,(N31-270000)*8%,IF(N31&lt;=760000,(N31-520000)*20%+20000,IF(N31&lt;=1000000,(N31-760000)*25%+68000,IF(N31&gt;=1000000,(N31-1000000)*30%+128000))))),0)</f>
        <v>0</v>
      </c>
      <c r="P31" s="9"/>
      <c r="Q31" s="11">
        <f t="shared" si="12"/>
        <v>0</v>
      </c>
      <c r="R31" s="11">
        <f t="shared" si="13"/>
        <v>0</v>
      </c>
      <c r="S31" s="9"/>
      <c r="T31" s="11">
        <f t="shared" si="14"/>
        <v>0</v>
      </c>
      <c r="U31" s="11">
        <f t="shared" si="15"/>
        <v>0</v>
      </c>
      <c r="W31" s="12">
        <f t="shared" si="7"/>
        <v>0</v>
      </c>
      <c r="X31" s="12">
        <f t="shared" si="8"/>
        <v>0</v>
      </c>
      <c r="Y31" s="12">
        <f t="shared" si="9"/>
        <v>0</v>
      </c>
      <c r="Z31" s="12">
        <f t="shared" si="10"/>
        <v>0</v>
      </c>
    </row>
    <row r="32" spans="1:26" x14ac:dyDescent="0.25">
      <c r="A32" s="14">
        <v>21</v>
      </c>
      <c r="B32" s="13"/>
      <c r="C32" s="13"/>
      <c r="D32" s="13"/>
      <c r="E32" s="13"/>
      <c r="F32" s="9"/>
      <c r="G32" s="9"/>
      <c r="H32" s="9"/>
      <c r="I32" s="9"/>
      <c r="J32" s="9"/>
      <c r="K32" s="9"/>
      <c r="L32" s="11">
        <f t="shared" ref="L32:L70" si="16">SUM(F32:K32)</f>
        <v>0</v>
      </c>
      <c r="M32" s="11">
        <f t="shared" ref="M32:M70" si="17">L32*10/100</f>
        <v>0</v>
      </c>
      <c r="N32" s="11">
        <f t="shared" ref="N32:N70" si="18">L32-M32</f>
        <v>0</v>
      </c>
      <c r="O32" s="11">
        <f t="shared" ref="O32:O70" si="19">ROUND(IF(N32&lt;=270000,0,IF(N32&lt;520000,(N32-270000)*8%,IF(N32&lt;=760000,(N32-520000)*20%+20000,IF(N32&lt;=1000000,(N32-760000)*25%+68000,IF(N32&gt;=1000000,(N32-1000000)*30%+128000))))),0)</f>
        <v>0</v>
      </c>
      <c r="P32" s="9"/>
      <c r="Q32" s="11">
        <f t="shared" ref="Q32:Q70" si="20">O32+P32</f>
        <v>0</v>
      </c>
      <c r="R32" s="11">
        <f t="shared" ref="R32:R70" si="21">M32</f>
        <v>0</v>
      </c>
      <c r="S32" s="9"/>
      <c r="T32" s="11">
        <f t="shared" ref="T32:T70" si="22">S32+R32+Q32</f>
        <v>0</v>
      </c>
      <c r="U32" s="11">
        <f t="shared" ref="U32:U70" si="23">L32-T32</f>
        <v>0</v>
      </c>
      <c r="W32" s="12">
        <f t="shared" si="7"/>
        <v>0</v>
      </c>
      <c r="X32" s="12">
        <f t="shared" si="8"/>
        <v>0</v>
      </c>
      <c r="Y32" s="12">
        <f t="shared" si="9"/>
        <v>0</v>
      </c>
      <c r="Z32" s="12">
        <f t="shared" si="10"/>
        <v>0</v>
      </c>
    </row>
    <row r="33" spans="1:26" x14ac:dyDescent="0.25">
      <c r="A33" s="14">
        <v>22</v>
      </c>
      <c r="B33" s="13"/>
      <c r="C33" s="13"/>
      <c r="D33" s="13"/>
      <c r="E33" s="13"/>
      <c r="F33" s="9"/>
      <c r="G33" s="9"/>
      <c r="H33" s="9"/>
      <c r="I33" s="9"/>
      <c r="J33" s="9"/>
      <c r="K33" s="9"/>
      <c r="L33" s="11">
        <f t="shared" si="16"/>
        <v>0</v>
      </c>
      <c r="M33" s="11">
        <f t="shared" si="17"/>
        <v>0</v>
      </c>
      <c r="N33" s="11">
        <f t="shared" si="18"/>
        <v>0</v>
      </c>
      <c r="O33" s="11">
        <f t="shared" si="19"/>
        <v>0</v>
      </c>
      <c r="P33" s="9"/>
      <c r="Q33" s="11">
        <f t="shared" si="20"/>
        <v>0</v>
      </c>
      <c r="R33" s="11">
        <f t="shared" si="21"/>
        <v>0</v>
      </c>
      <c r="S33" s="9"/>
      <c r="T33" s="11">
        <f t="shared" si="22"/>
        <v>0</v>
      </c>
      <c r="U33" s="11">
        <f t="shared" si="23"/>
        <v>0</v>
      </c>
      <c r="W33" s="12">
        <f t="shared" si="7"/>
        <v>0</v>
      </c>
      <c r="X33" s="12">
        <f t="shared" si="8"/>
        <v>0</v>
      </c>
      <c r="Y33" s="12">
        <f t="shared" si="9"/>
        <v>0</v>
      </c>
      <c r="Z33" s="12">
        <f t="shared" si="10"/>
        <v>0</v>
      </c>
    </row>
    <row r="34" spans="1:26" x14ac:dyDescent="0.25">
      <c r="A34" s="14">
        <v>23</v>
      </c>
      <c r="B34" s="13"/>
      <c r="C34" s="13"/>
      <c r="D34" s="13"/>
      <c r="E34" s="13"/>
      <c r="F34" s="9"/>
      <c r="G34" s="9"/>
      <c r="H34" s="9"/>
      <c r="I34" s="9"/>
      <c r="J34" s="9"/>
      <c r="K34" s="9"/>
      <c r="L34" s="11">
        <f t="shared" si="16"/>
        <v>0</v>
      </c>
      <c r="M34" s="11">
        <f t="shared" si="17"/>
        <v>0</v>
      </c>
      <c r="N34" s="11">
        <f t="shared" si="18"/>
        <v>0</v>
      </c>
      <c r="O34" s="11">
        <f t="shared" si="19"/>
        <v>0</v>
      </c>
      <c r="P34" s="9"/>
      <c r="Q34" s="11">
        <f t="shared" si="20"/>
        <v>0</v>
      </c>
      <c r="R34" s="11">
        <f t="shared" si="21"/>
        <v>0</v>
      </c>
      <c r="S34" s="9"/>
      <c r="T34" s="11">
        <f t="shared" si="22"/>
        <v>0</v>
      </c>
      <c r="U34" s="11">
        <f t="shared" si="23"/>
        <v>0</v>
      </c>
      <c r="W34" s="12">
        <f t="shared" si="7"/>
        <v>0</v>
      </c>
      <c r="X34" s="12">
        <f t="shared" si="8"/>
        <v>0</v>
      </c>
      <c r="Y34" s="12">
        <f t="shared" si="9"/>
        <v>0</v>
      </c>
      <c r="Z34" s="12">
        <f t="shared" si="10"/>
        <v>0</v>
      </c>
    </row>
    <row r="35" spans="1:26" x14ac:dyDescent="0.25">
      <c r="A35" s="14">
        <v>24</v>
      </c>
      <c r="B35" s="13"/>
      <c r="C35" s="13"/>
      <c r="D35" s="13"/>
      <c r="E35" s="13"/>
      <c r="F35" s="9"/>
      <c r="G35" s="9"/>
      <c r="H35" s="9"/>
      <c r="I35" s="9"/>
      <c r="J35" s="9"/>
      <c r="K35" s="9"/>
      <c r="L35" s="11">
        <f t="shared" si="16"/>
        <v>0</v>
      </c>
      <c r="M35" s="11">
        <f t="shared" si="17"/>
        <v>0</v>
      </c>
      <c r="N35" s="11">
        <f t="shared" si="18"/>
        <v>0</v>
      </c>
      <c r="O35" s="11">
        <f t="shared" si="19"/>
        <v>0</v>
      </c>
      <c r="P35" s="9"/>
      <c r="Q35" s="11">
        <f t="shared" si="20"/>
        <v>0</v>
      </c>
      <c r="R35" s="11">
        <f t="shared" si="21"/>
        <v>0</v>
      </c>
      <c r="S35" s="9"/>
      <c r="T35" s="11">
        <f t="shared" si="22"/>
        <v>0</v>
      </c>
      <c r="U35" s="11">
        <f t="shared" si="23"/>
        <v>0</v>
      </c>
      <c r="W35" s="12">
        <f t="shared" si="7"/>
        <v>0</v>
      </c>
      <c r="X35" s="12">
        <f t="shared" si="8"/>
        <v>0</v>
      </c>
      <c r="Y35" s="12">
        <f t="shared" si="9"/>
        <v>0</v>
      </c>
      <c r="Z35" s="12">
        <f t="shared" si="10"/>
        <v>0</v>
      </c>
    </row>
    <row r="36" spans="1:26" x14ac:dyDescent="0.25">
      <c r="A36" s="14">
        <v>25</v>
      </c>
      <c r="B36" s="13"/>
      <c r="C36" s="13"/>
      <c r="D36" s="13"/>
      <c r="E36" s="13"/>
      <c r="F36" s="9"/>
      <c r="G36" s="9"/>
      <c r="H36" s="9"/>
      <c r="I36" s="9"/>
      <c r="J36" s="9"/>
      <c r="K36" s="9"/>
      <c r="L36" s="11">
        <f t="shared" si="16"/>
        <v>0</v>
      </c>
      <c r="M36" s="11">
        <f t="shared" si="17"/>
        <v>0</v>
      </c>
      <c r="N36" s="11">
        <f t="shared" si="18"/>
        <v>0</v>
      </c>
      <c r="O36" s="11">
        <f t="shared" si="19"/>
        <v>0</v>
      </c>
      <c r="P36" s="9"/>
      <c r="Q36" s="11">
        <f t="shared" si="20"/>
        <v>0</v>
      </c>
      <c r="R36" s="11">
        <f t="shared" si="21"/>
        <v>0</v>
      </c>
      <c r="S36" s="9"/>
      <c r="T36" s="11">
        <f t="shared" si="22"/>
        <v>0</v>
      </c>
      <c r="U36" s="11">
        <f t="shared" si="23"/>
        <v>0</v>
      </c>
      <c r="W36" s="12">
        <f t="shared" si="7"/>
        <v>0</v>
      </c>
      <c r="X36" s="12">
        <f t="shared" si="8"/>
        <v>0</v>
      </c>
      <c r="Y36" s="12">
        <f t="shared" si="9"/>
        <v>0</v>
      </c>
      <c r="Z36" s="12">
        <f t="shared" si="10"/>
        <v>0</v>
      </c>
    </row>
    <row r="37" spans="1:26" x14ac:dyDescent="0.25">
      <c r="A37" s="14">
        <v>26</v>
      </c>
      <c r="B37" s="13"/>
      <c r="C37" s="13"/>
      <c r="D37" s="13"/>
      <c r="E37" s="13"/>
      <c r="F37" s="9"/>
      <c r="G37" s="9"/>
      <c r="H37" s="9"/>
      <c r="I37" s="9"/>
      <c r="J37" s="9"/>
      <c r="K37" s="9"/>
      <c r="L37" s="11">
        <f t="shared" si="16"/>
        <v>0</v>
      </c>
      <c r="M37" s="11">
        <f t="shared" si="17"/>
        <v>0</v>
      </c>
      <c r="N37" s="11">
        <f t="shared" si="18"/>
        <v>0</v>
      </c>
      <c r="O37" s="11">
        <f t="shared" si="19"/>
        <v>0</v>
      </c>
      <c r="P37" s="9"/>
      <c r="Q37" s="11">
        <f t="shared" si="20"/>
        <v>0</v>
      </c>
      <c r="R37" s="11">
        <f t="shared" si="21"/>
        <v>0</v>
      </c>
      <c r="S37" s="9"/>
      <c r="T37" s="11">
        <f t="shared" si="22"/>
        <v>0</v>
      </c>
      <c r="U37" s="11">
        <f t="shared" si="23"/>
        <v>0</v>
      </c>
      <c r="W37" s="12">
        <f t="shared" si="7"/>
        <v>0</v>
      </c>
      <c r="X37" s="12">
        <f t="shared" si="8"/>
        <v>0</v>
      </c>
      <c r="Y37" s="12">
        <f t="shared" si="9"/>
        <v>0</v>
      </c>
      <c r="Z37" s="12">
        <f t="shared" si="10"/>
        <v>0</v>
      </c>
    </row>
    <row r="38" spans="1:26" x14ac:dyDescent="0.25">
      <c r="A38" s="14">
        <v>27</v>
      </c>
      <c r="B38" s="13"/>
      <c r="C38" s="13"/>
      <c r="D38" s="13"/>
      <c r="E38" s="13"/>
      <c r="F38" s="9"/>
      <c r="G38" s="9"/>
      <c r="H38" s="9"/>
      <c r="I38" s="9"/>
      <c r="J38" s="9"/>
      <c r="K38" s="9"/>
      <c r="L38" s="11">
        <f t="shared" si="16"/>
        <v>0</v>
      </c>
      <c r="M38" s="11">
        <f t="shared" si="17"/>
        <v>0</v>
      </c>
      <c r="N38" s="11">
        <f t="shared" si="18"/>
        <v>0</v>
      </c>
      <c r="O38" s="11">
        <f t="shared" si="19"/>
        <v>0</v>
      </c>
      <c r="P38" s="9"/>
      <c r="Q38" s="11">
        <f t="shared" si="20"/>
        <v>0</v>
      </c>
      <c r="R38" s="11">
        <f t="shared" si="21"/>
        <v>0</v>
      </c>
      <c r="S38" s="9"/>
      <c r="T38" s="11">
        <f t="shared" si="22"/>
        <v>0</v>
      </c>
      <c r="U38" s="11">
        <f t="shared" si="23"/>
        <v>0</v>
      </c>
      <c r="W38" s="12">
        <f t="shared" si="7"/>
        <v>0</v>
      </c>
      <c r="X38" s="12">
        <f t="shared" si="8"/>
        <v>0</v>
      </c>
      <c r="Y38" s="12">
        <f t="shared" si="9"/>
        <v>0</v>
      </c>
      <c r="Z38" s="12">
        <f t="shared" si="10"/>
        <v>0</v>
      </c>
    </row>
    <row r="39" spans="1:26" x14ac:dyDescent="0.25">
      <c r="A39" s="14">
        <v>28</v>
      </c>
      <c r="B39" s="13"/>
      <c r="C39" s="13"/>
      <c r="D39" s="13"/>
      <c r="E39" s="13"/>
      <c r="F39" s="9"/>
      <c r="G39" s="9"/>
      <c r="H39" s="9"/>
      <c r="I39" s="9"/>
      <c r="J39" s="9"/>
      <c r="K39" s="9"/>
      <c r="L39" s="11">
        <f t="shared" si="16"/>
        <v>0</v>
      </c>
      <c r="M39" s="11">
        <f t="shared" si="17"/>
        <v>0</v>
      </c>
      <c r="N39" s="11">
        <f t="shared" si="18"/>
        <v>0</v>
      </c>
      <c r="O39" s="11">
        <f t="shared" si="19"/>
        <v>0</v>
      </c>
      <c r="P39" s="9"/>
      <c r="Q39" s="11">
        <f t="shared" si="20"/>
        <v>0</v>
      </c>
      <c r="R39" s="11">
        <f t="shared" si="21"/>
        <v>0</v>
      </c>
      <c r="S39" s="9"/>
      <c r="T39" s="11">
        <f t="shared" si="22"/>
        <v>0</v>
      </c>
      <c r="U39" s="11">
        <f t="shared" si="23"/>
        <v>0</v>
      </c>
      <c r="W39" s="12">
        <f t="shared" si="7"/>
        <v>0</v>
      </c>
      <c r="X39" s="12">
        <f t="shared" si="8"/>
        <v>0</v>
      </c>
      <c r="Y39" s="12">
        <f t="shared" si="9"/>
        <v>0</v>
      </c>
      <c r="Z39" s="12">
        <f t="shared" si="10"/>
        <v>0</v>
      </c>
    </row>
    <row r="40" spans="1:26" x14ac:dyDescent="0.25">
      <c r="A40" s="14">
        <v>29</v>
      </c>
      <c r="B40" s="13"/>
      <c r="C40" s="13"/>
      <c r="D40" s="13"/>
      <c r="E40" s="13"/>
      <c r="F40" s="9"/>
      <c r="G40" s="9"/>
      <c r="H40" s="9"/>
      <c r="I40" s="9"/>
      <c r="J40" s="9"/>
      <c r="K40" s="9"/>
      <c r="L40" s="11">
        <f t="shared" si="16"/>
        <v>0</v>
      </c>
      <c r="M40" s="11">
        <f t="shared" si="17"/>
        <v>0</v>
      </c>
      <c r="N40" s="11">
        <f t="shared" si="18"/>
        <v>0</v>
      </c>
      <c r="O40" s="11">
        <f t="shared" si="19"/>
        <v>0</v>
      </c>
      <c r="P40" s="9"/>
      <c r="Q40" s="11">
        <f t="shared" si="20"/>
        <v>0</v>
      </c>
      <c r="R40" s="11">
        <f t="shared" si="21"/>
        <v>0</v>
      </c>
      <c r="S40" s="9"/>
      <c r="T40" s="11">
        <f t="shared" si="22"/>
        <v>0</v>
      </c>
      <c r="U40" s="11">
        <f t="shared" si="23"/>
        <v>0</v>
      </c>
      <c r="W40" s="12">
        <f t="shared" si="7"/>
        <v>0</v>
      </c>
      <c r="X40" s="12">
        <f t="shared" si="8"/>
        <v>0</v>
      </c>
      <c r="Y40" s="12">
        <f t="shared" si="9"/>
        <v>0</v>
      </c>
      <c r="Z40" s="12">
        <f t="shared" si="10"/>
        <v>0</v>
      </c>
    </row>
    <row r="41" spans="1:26" x14ac:dyDescent="0.25">
      <c r="A41" s="14">
        <v>30</v>
      </c>
      <c r="B41" s="13"/>
      <c r="C41" s="13"/>
      <c r="D41" s="13"/>
      <c r="E41" s="13"/>
      <c r="F41" s="9"/>
      <c r="G41" s="9"/>
      <c r="H41" s="9"/>
      <c r="I41" s="9"/>
      <c r="J41" s="9"/>
      <c r="K41" s="9"/>
      <c r="L41" s="11">
        <f t="shared" si="16"/>
        <v>0</v>
      </c>
      <c r="M41" s="11">
        <f t="shared" si="17"/>
        <v>0</v>
      </c>
      <c r="N41" s="11">
        <f t="shared" si="18"/>
        <v>0</v>
      </c>
      <c r="O41" s="11">
        <f t="shared" si="19"/>
        <v>0</v>
      </c>
      <c r="P41" s="9"/>
      <c r="Q41" s="11">
        <f t="shared" si="20"/>
        <v>0</v>
      </c>
      <c r="R41" s="11">
        <f t="shared" si="21"/>
        <v>0</v>
      </c>
      <c r="S41" s="9"/>
      <c r="T41" s="11">
        <f t="shared" si="22"/>
        <v>0</v>
      </c>
      <c r="U41" s="11">
        <f t="shared" si="23"/>
        <v>0</v>
      </c>
      <c r="W41" s="12">
        <f t="shared" si="7"/>
        <v>0</v>
      </c>
      <c r="X41" s="12">
        <f t="shared" si="8"/>
        <v>0</v>
      </c>
      <c r="Y41" s="12">
        <f t="shared" si="9"/>
        <v>0</v>
      </c>
      <c r="Z41" s="12">
        <f t="shared" si="10"/>
        <v>0</v>
      </c>
    </row>
    <row r="42" spans="1:26" x14ac:dyDescent="0.25">
      <c r="A42" s="14">
        <v>31</v>
      </c>
      <c r="B42" s="13"/>
      <c r="C42" s="13"/>
      <c r="D42" s="13"/>
      <c r="E42" s="13"/>
      <c r="F42" s="9"/>
      <c r="G42" s="9"/>
      <c r="H42" s="9"/>
      <c r="I42" s="9"/>
      <c r="J42" s="9"/>
      <c r="K42" s="9"/>
      <c r="L42" s="11">
        <f t="shared" si="16"/>
        <v>0</v>
      </c>
      <c r="M42" s="11">
        <f t="shared" si="17"/>
        <v>0</v>
      </c>
      <c r="N42" s="11">
        <f t="shared" si="18"/>
        <v>0</v>
      </c>
      <c r="O42" s="11">
        <f t="shared" si="19"/>
        <v>0</v>
      </c>
      <c r="P42" s="9"/>
      <c r="Q42" s="11">
        <f t="shared" si="20"/>
        <v>0</v>
      </c>
      <c r="R42" s="11">
        <f t="shared" si="21"/>
        <v>0</v>
      </c>
      <c r="S42" s="9"/>
      <c r="T42" s="11">
        <f t="shared" si="22"/>
        <v>0</v>
      </c>
      <c r="U42" s="11">
        <f t="shared" si="23"/>
        <v>0</v>
      </c>
      <c r="W42" s="12">
        <f t="shared" si="7"/>
        <v>0</v>
      </c>
      <c r="X42" s="12">
        <f t="shared" si="8"/>
        <v>0</v>
      </c>
      <c r="Y42" s="12">
        <f t="shared" si="9"/>
        <v>0</v>
      </c>
      <c r="Z42" s="12">
        <f t="shared" si="10"/>
        <v>0</v>
      </c>
    </row>
    <row r="43" spans="1:26" x14ac:dyDescent="0.25">
      <c r="A43" s="14">
        <v>32</v>
      </c>
      <c r="B43" s="13"/>
      <c r="C43" s="13"/>
      <c r="D43" s="13"/>
      <c r="E43" s="13"/>
      <c r="F43" s="9"/>
      <c r="G43" s="9"/>
      <c r="H43" s="9"/>
      <c r="I43" s="9"/>
      <c r="J43" s="9"/>
      <c r="K43" s="9"/>
      <c r="L43" s="11">
        <f t="shared" si="16"/>
        <v>0</v>
      </c>
      <c r="M43" s="11">
        <f t="shared" si="17"/>
        <v>0</v>
      </c>
      <c r="N43" s="11">
        <f t="shared" si="18"/>
        <v>0</v>
      </c>
      <c r="O43" s="11">
        <f t="shared" si="19"/>
        <v>0</v>
      </c>
      <c r="P43" s="9"/>
      <c r="Q43" s="11">
        <f t="shared" si="20"/>
        <v>0</v>
      </c>
      <c r="R43" s="11">
        <f t="shared" si="21"/>
        <v>0</v>
      </c>
      <c r="S43" s="9"/>
      <c r="T43" s="11">
        <f t="shared" si="22"/>
        <v>0</v>
      </c>
      <c r="U43" s="11">
        <f t="shared" si="23"/>
        <v>0</v>
      </c>
      <c r="W43" s="12">
        <f t="shared" si="7"/>
        <v>0</v>
      </c>
      <c r="X43" s="12">
        <f t="shared" si="8"/>
        <v>0</v>
      </c>
      <c r="Y43" s="12">
        <f t="shared" si="9"/>
        <v>0</v>
      </c>
      <c r="Z43" s="12">
        <f t="shared" si="10"/>
        <v>0</v>
      </c>
    </row>
    <row r="44" spans="1:26" x14ac:dyDescent="0.25">
      <c r="A44" s="14">
        <v>33</v>
      </c>
      <c r="B44" s="13"/>
      <c r="C44" s="13"/>
      <c r="D44" s="13"/>
      <c r="E44" s="13"/>
      <c r="F44" s="9"/>
      <c r="G44" s="9"/>
      <c r="H44" s="9"/>
      <c r="I44" s="9"/>
      <c r="J44" s="9"/>
      <c r="K44" s="9"/>
      <c r="L44" s="11">
        <f t="shared" si="16"/>
        <v>0</v>
      </c>
      <c r="M44" s="11">
        <f t="shared" si="17"/>
        <v>0</v>
      </c>
      <c r="N44" s="11">
        <f t="shared" si="18"/>
        <v>0</v>
      </c>
      <c r="O44" s="11">
        <f t="shared" si="19"/>
        <v>0</v>
      </c>
      <c r="P44" s="9"/>
      <c r="Q44" s="11">
        <f t="shared" si="20"/>
        <v>0</v>
      </c>
      <c r="R44" s="11">
        <f t="shared" si="21"/>
        <v>0</v>
      </c>
      <c r="S44" s="9"/>
      <c r="T44" s="11">
        <f t="shared" si="22"/>
        <v>0</v>
      </c>
      <c r="U44" s="11">
        <f t="shared" si="23"/>
        <v>0</v>
      </c>
      <c r="W44" s="12">
        <f t="shared" si="7"/>
        <v>0</v>
      </c>
      <c r="X44" s="12">
        <f t="shared" si="8"/>
        <v>0</v>
      </c>
      <c r="Y44" s="12">
        <f t="shared" si="9"/>
        <v>0</v>
      </c>
      <c r="Z44" s="12">
        <f t="shared" si="10"/>
        <v>0</v>
      </c>
    </row>
    <row r="45" spans="1:26" x14ac:dyDescent="0.25">
      <c r="A45" s="14">
        <v>34</v>
      </c>
      <c r="B45" s="13"/>
      <c r="C45" s="13"/>
      <c r="D45" s="13"/>
      <c r="E45" s="13"/>
      <c r="F45" s="9"/>
      <c r="G45" s="9"/>
      <c r="H45" s="9"/>
      <c r="I45" s="9"/>
      <c r="J45" s="9"/>
      <c r="K45" s="9"/>
      <c r="L45" s="11">
        <f t="shared" si="16"/>
        <v>0</v>
      </c>
      <c r="M45" s="11">
        <f t="shared" si="17"/>
        <v>0</v>
      </c>
      <c r="N45" s="11">
        <f t="shared" si="18"/>
        <v>0</v>
      </c>
      <c r="O45" s="11">
        <f t="shared" si="19"/>
        <v>0</v>
      </c>
      <c r="P45" s="9"/>
      <c r="Q45" s="11">
        <f t="shared" si="20"/>
        <v>0</v>
      </c>
      <c r="R45" s="11">
        <f t="shared" si="21"/>
        <v>0</v>
      </c>
      <c r="S45" s="9"/>
      <c r="T45" s="11">
        <f t="shared" si="22"/>
        <v>0</v>
      </c>
      <c r="U45" s="11">
        <f t="shared" si="23"/>
        <v>0</v>
      </c>
      <c r="W45" s="12">
        <f t="shared" si="7"/>
        <v>0</v>
      </c>
      <c r="X45" s="12">
        <f t="shared" si="8"/>
        <v>0</v>
      </c>
      <c r="Y45" s="12">
        <f t="shared" si="9"/>
        <v>0</v>
      </c>
      <c r="Z45" s="12">
        <f t="shared" si="10"/>
        <v>0</v>
      </c>
    </row>
    <row r="46" spans="1:26" x14ac:dyDescent="0.25">
      <c r="A46" s="14">
        <v>35</v>
      </c>
      <c r="B46" s="13"/>
      <c r="C46" s="13"/>
      <c r="D46" s="13"/>
      <c r="E46" s="13"/>
      <c r="F46" s="9"/>
      <c r="G46" s="9"/>
      <c r="H46" s="9"/>
      <c r="I46" s="9"/>
      <c r="J46" s="9"/>
      <c r="K46" s="9"/>
      <c r="L46" s="11">
        <f t="shared" si="16"/>
        <v>0</v>
      </c>
      <c r="M46" s="11">
        <f t="shared" si="17"/>
        <v>0</v>
      </c>
      <c r="N46" s="11">
        <f t="shared" si="18"/>
        <v>0</v>
      </c>
      <c r="O46" s="11">
        <f t="shared" si="19"/>
        <v>0</v>
      </c>
      <c r="P46" s="9"/>
      <c r="Q46" s="11">
        <f t="shared" si="20"/>
        <v>0</v>
      </c>
      <c r="R46" s="11">
        <f t="shared" si="21"/>
        <v>0</v>
      </c>
      <c r="S46" s="9"/>
      <c r="T46" s="11">
        <f t="shared" si="22"/>
        <v>0</v>
      </c>
      <c r="U46" s="11">
        <f t="shared" si="23"/>
        <v>0</v>
      </c>
      <c r="W46" s="12">
        <f t="shared" si="7"/>
        <v>0</v>
      </c>
      <c r="X46" s="12">
        <f t="shared" si="8"/>
        <v>0</v>
      </c>
      <c r="Y46" s="12">
        <f t="shared" si="9"/>
        <v>0</v>
      </c>
      <c r="Z46" s="12">
        <f t="shared" si="10"/>
        <v>0</v>
      </c>
    </row>
    <row r="47" spans="1:26" x14ac:dyDescent="0.25">
      <c r="A47" s="14">
        <v>36</v>
      </c>
      <c r="B47" s="13"/>
      <c r="C47" s="13"/>
      <c r="D47" s="13"/>
      <c r="E47" s="13"/>
      <c r="F47" s="9"/>
      <c r="G47" s="9"/>
      <c r="H47" s="9"/>
      <c r="I47" s="9"/>
      <c r="J47" s="9"/>
      <c r="K47" s="9"/>
      <c r="L47" s="11">
        <f t="shared" si="16"/>
        <v>0</v>
      </c>
      <c r="M47" s="11">
        <f t="shared" si="17"/>
        <v>0</v>
      </c>
      <c r="N47" s="11">
        <f t="shared" si="18"/>
        <v>0</v>
      </c>
      <c r="O47" s="11">
        <f t="shared" si="19"/>
        <v>0</v>
      </c>
      <c r="P47" s="9"/>
      <c r="Q47" s="11">
        <f t="shared" si="20"/>
        <v>0</v>
      </c>
      <c r="R47" s="11">
        <f t="shared" si="21"/>
        <v>0</v>
      </c>
      <c r="S47" s="9"/>
      <c r="T47" s="11">
        <f t="shared" si="22"/>
        <v>0</v>
      </c>
      <c r="U47" s="11">
        <f t="shared" si="23"/>
        <v>0</v>
      </c>
      <c r="W47" s="12">
        <f t="shared" si="7"/>
        <v>0</v>
      </c>
      <c r="X47" s="12">
        <f t="shared" si="8"/>
        <v>0</v>
      </c>
      <c r="Y47" s="12">
        <f t="shared" si="9"/>
        <v>0</v>
      </c>
      <c r="Z47" s="12">
        <f t="shared" si="10"/>
        <v>0</v>
      </c>
    </row>
    <row r="48" spans="1:26" x14ac:dyDescent="0.25">
      <c r="A48" s="14">
        <v>37</v>
      </c>
      <c r="B48" s="13"/>
      <c r="C48" s="13"/>
      <c r="D48" s="13"/>
      <c r="E48" s="13"/>
      <c r="F48" s="9"/>
      <c r="G48" s="9"/>
      <c r="H48" s="9"/>
      <c r="I48" s="9"/>
      <c r="J48" s="9"/>
      <c r="K48" s="9"/>
      <c r="L48" s="11">
        <f t="shared" si="16"/>
        <v>0</v>
      </c>
      <c r="M48" s="11">
        <f t="shared" si="17"/>
        <v>0</v>
      </c>
      <c r="N48" s="11">
        <f t="shared" si="18"/>
        <v>0</v>
      </c>
      <c r="O48" s="11">
        <f t="shared" si="19"/>
        <v>0</v>
      </c>
      <c r="P48" s="9"/>
      <c r="Q48" s="11">
        <f t="shared" si="20"/>
        <v>0</v>
      </c>
      <c r="R48" s="11">
        <f t="shared" si="21"/>
        <v>0</v>
      </c>
      <c r="S48" s="9"/>
      <c r="T48" s="11">
        <f t="shared" si="22"/>
        <v>0</v>
      </c>
      <c r="U48" s="11">
        <f t="shared" si="23"/>
        <v>0</v>
      </c>
      <c r="W48" s="12">
        <f t="shared" si="7"/>
        <v>0</v>
      </c>
      <c r="X48" s="12">
        <f t="shared" si="8"/>
        <v>0</v>
      </c>
      <c r="Y48" s="12">
        <f t="shared" si="9"/>
        <v>0</v>
      </c>
      <c r="Z48" s="12">
        <f t="shared" si="10"/>
        <v>0</v>
      </c>
    </row>
    <row r="49" spans="1:26" x14ac:dyDescent="0.25">
      <c r="A49" s="14">
        <v>38</v>
      </c>
      <c r="B49" s="13"/>
      <c r="C49" s="13"/>
      <c r="D49" s="13"/>
      <c r="E49" s="13"/>
      <c r="F49" s="9"/>
      <c r="G49" s="9"/>
      <c r="H49" s="9"/>
      <c r="I49" s="9"/>
      <c r="J49" s="9"/>
      <c r="K49" s="9"/>
      <c r="L49" s="11">
        <f t="shared" si="16"/>
        <v>0</v>
      </c>
      <c r="M49" s="11">
        <f t="shared" si="17"/>
        <v>0</v>
      </c>
      <c r="N49" s="11">
        <f t="shared" si="18"/>
        <v>0</v>
      </c>
      <c r="O49" s="11">
        <f t="shared" si="19"/>
        <v>0</v>
      </c>
      <c r="P49" s="9"/>
      <c r="Q49" s="11">
        <f t="shared" si="20"/>
        <v>0</v>
      </c>
      <c r="R49" s="11">
        <f t="shared" si="21"/>
        <v>0</v>
      </c>
      <c r="S49" s="9"/>
      <c r="T49" s="11">
        <f t="shared" si="22"/>
        <v>0</v>
      </c>
      <c r="U49" s="11">
        <f t="shared" si="23"/>
        <v>0</v>
      </c>
      <c r="W49" s="12">
        <f t="shared" si="7"/>
        <v>0</v>
      </c>
      <c r="X49" s="12">
        <f t="shared" si="8"/>
        <v>0</v>
      </c>
      <c r="Y49" s="12">
        <f t="shared" si="9"/>
        <v>0</v>
      </c>
      <c r="Z49" s="12">
        <f t="shared" si="10"/>
        <v>0</v>
      </c>
    </row>
    <row r="50" spans="1:26" x14ac:dyDescent="0.25">
      <c r="A50" s="14">
        <v>39</v>
      </c>
      <c r="B50" s="13"/>
      <c r="C50" s="13"/>
      <c r="D50" s="13"/>
      <c r="E50" s="13"/>
      <c r="F50" s="9"/>
      <c r="G50" s="9"/>
      <c r="H50" s="9"/>
      <c r="I50" s="9"/>
      <c r="J50" s="9"/>
      <c r="K50" s="9"/>
      <c r="L50" s="11">
        <f t="shared" si="16"/>
        <v>0</v>
      </c>
      <c r="M50" s="11">
        <f t="shared" si="17"/>
        <v>0</v>
      </c>
      <c r="N50" s="11">
        <f t="shared" si="18"/>
        <v>0</v>
      </c>
      <c r="O50" s="11">
        <f t="shared" si="19"/>
        <v>0</v>
      </c>
      <c r="P50" s="9"/>
      <c r="Q50" s="11">
        <f t="shared" si="20"/>
        <v>0</v>
      </c>
      <c r="R50" s="11">
        <f t="shared" si="21"/>
        <v>0</v>
      </c>
      <c r="S50" s="9"/>
      <c r="T50" s="11">
        <f t="shared" si="22"/>
        <v>0</v>
      </c>
      <c r="U50" s="11">
        <f t="shared" si="23"/>
        <v>0</v>
      </c>
      <c r="W50" s="12">
        <f t="shared" si="7"/>
        <v>0</v>
      </c>
      <c r="X50" s="12">
        <f t="shared" si="8"/>
        <v>0</v>
      </c>
      <c r="Y50" s="12">
        <f t="shared" si="9"/>
        <v>0</v>
      </c>
      <c r="Z50" s="12">
        <f t="shared" si="10"/>
        <v>0</v>
      </c>
    </row>
    <row r="51" spans="1:26" x14ac:dyDescent="0.25">
      <c r="A51" s="14">
        <v>40</v>
      </c>
      <c r="B51" s="13"/>
      <c r="C51" s="13"/>
      <c r="D51" s="13"/>
      <c r="E51" s="13"/>
      <c r="F51" s="9"/>
      <c r="G51" s="9"/>
      <c r="H51" s="9"/>
      <c r="I51" s="9"/>
      <c r="J51" s="9"/>
      <c r="K51" s="9"/>
      <c r="L51" s="11">
        <f t="shared" si="16"/>
        <v>0</v>
      </c>
      <c r="M51" s="11">
        <f t="shared" si="17"/>
        <v>0</v>
      </c>
      <c r="N51" s="11">
        <f t="shared" si="18"/>
        <v>0</v>
      </c>
      <c r="O51" s="11">
        <f t="shared" si="19"/>
        <v>0</v>
      </c>
      <c r="P51" s="9"/>
      <c r="Q51" s="11">
        <f t="shared" si="20"/>
        <v>0</v>
      </c>
      <c r="R51" s="11">
        <f t="shared" si="21"/>
        <v>0</v>
      </c>
      <c r="S51" s="9"/>
      <c r="T51" s="11">
        <f t="shared" si="22"/>
        <v>0</v>
      </c>
      <c r="U51" s="11">
        <f t="shared" si="23"/>
        <v>0</v>
      </c>
      <c r="W51" s="12">
        <f t="shared" si="7"/>
        <v>0</v>
      </c>
      <c r="X51" s="12">
        <f t="shared" si="8"/>
        <v>0</v>
      </c>
      <c r="Y51" s="12">
        <f t="shared" si="9"/>
        <v>0</v>
      </c>
      <c r="Z51" s="12">
        <f t="shared" si="10"/>
        <v>0</v>
      </c>
    </row>
    <row r="52" spans="1:26" x14ac:dyDescent="0.25">
      <c r="A52" s="14">
        <v>41</v>
      </c>
      <c r="B52" s="13"/>
      <c r="C52" s="13"/>
      <c r="D52" s="13"/>
      <c r="E52" s="13"/>
      <c r="F52" s="9"/>
      <c r="G52" s="9"/>
      <c r="H52" s="9"/>
      <c r="I52" s="9"/>
      <c r="J52" s="9"/>
      <c r="K52" s="9"/>
      <c r="L52" s="11">
        <f t="shared" si="16"/>
        <v>0</v>
      </c>
      <c r="M52" s="11">
        <f t="shared" si="17"/>
        <v>0</v>
      </c>
      <c r="N52" s="11">
        <f t="shared" si="18"/>
        <v>0</v>
      </c>
      <c r="O52" s="11">
        <f t="shared" si="19"/>
        <v>0</v>
      </c>
      <c r="P52" s="9"/>
      <c r="Q52" s="11">
        <f t="shared" si="20"/>
        <v>0</v>
      </c>
      <c r="R52" s="11">
        <f t="shared" si="21"/>
        <v>0</v>
      </c>
      <c r="S52" s="9"/>
      <c r="T52" s="11">
        <f t="shared" si="22"/>
        <v>0</v>
      </c>
      <c r="U52" s="11">
        <f t="shared" si="23"/>
        <v>0</v>
      </c>
      <c r="W52" s="12">
        <f t="shared" si="7"/>
        <v>0</v>
      </c>
      <c r="X52" s="12">
        <f t="shared" si="8"/>
        <v>0</v>
      </c>
      <c r="Y52" s="12">
        <f t="shared" si="9"/>
        <v>0</v>
      </c>
      <c r="Z52" s="12">
        <f t="shared" si="10"/>
        <v>0</v>
      </c>
    </row>
    <row r="53" spans="1:26" x14ac:dyDescent="0.25">
      <c r="A53" s="14">
        <v>42</v>
      </c>
      <c r="B53" s="13"/>
      <c r="C53" s="13"/>
      <c r="D53" s="13"/>
      <c r="E53" s="13"/>
      <c r="F53" s="9"/>
      <c r="G53" s="9"/>
      <c r="H53" s="9"/>
      <c r="I53" s="9"/>
      <c r="J53" s="9"/>
      <c r="K53" s="9"/>
      <c r="L53" s="11">
        <f t="shared" si="16"/>
        <v>0</v>
      </c>
      <c r="M53" s="11">
        <f t="shared" si="17"/>
        <v>0</v>
      </c>
      <c r="N53" s="11">
        <f t="shared" si="18"/>
        <v>0</v>
      </c>
      <c r="O53" s="11">
        <f t="shared" si="19"/>
        <v>0</v>
      </c>
      <c r="P53" s="9"/>
      <c r="Q53" s="11">
        <f t="shared" si="20"/>
        <v>0</v>
      </c>
      <c r="R53" s="11">
        <f t="shared" si="21"/>
        <v>0</v>
      </c>
      <c r="S53" s="9"/>
      <c r="T53" s="11">
        <f t="shared" si="22"/>
        <v>0</v>
      </c>
      <c r="U53" s="11">
        <f t="shared" si="23"/>
        <v>0</v>
      </c>
      <c r="W53" s="12">
        <f t="shared" si="7"/>
        <v>0</v>
      </c>
      <c r="X53" s="12">
        <f t="shared" si="8"/>
        <v>0</v>
      </c>
      <c r="Y53" s="12">
        <f t="shared" si="9"/>
        <v>0</v>
      </c>
      <c r="Z53" s="12">
        <f t="shared" si="10"/>
        <v>0</v>
      </c>
    </row>
    <row r="54" spans="1:26" x14ac:dyDescent="0.25">
      <c r="A54" s="14">
        <v>43</v>
      </c>
      <c r="B54" s="13"/>
      <c r="C54" s="13"/>
      <c r="D54" s="13"/>
      <c r="E54" s="13"/>
      <c r="F54" s="9"/>
      <c r="G54" s="9"/>
      <c r="H54" s="9"/>
      <c r="I54" s="9"/>
      <c r="J54" s="9"/>
      <c r="K54" s="9"/>
      <c r="L54" s="11">
        <f t="shared" si="16"/>
        <v>0</v>
      </c>
      <c r="M54" s="11">
        <f t="shared" si="17"/>
        <v>0</v>
      </c>
      <c r="N54" s="11">
        <f t="shared" si="18"/>
        <v>0</v>
      </c>
      <c r="O54" s="11">
        <f t="shared" si="19"/>
        <v>0</v>
      </c>
      <c r="P54" s="9"/>
      <c r="Q54" s="11">
        <f t="shared" si="20"/>
        <v>0</v>
      </c>
      <c r="R54" s="11">
        <f t="shared" si="21"/>
        <v>0</v>
      </c>
      <c r="S54" s="9"/>
      <c r="T54" s="11">
        <f t="shared" si="22"/>
        <v>0</v>
      </c>
      <c r="U54" s="11">
        <f t="shared" si="23"/>
        <v>0</v>
      </c>
      <c r="W54" s="12">
        <f t="shared" si="7"/>
        <v>0</v>
      </c>
      <c r="X54" s="12">
        <f t="shared" si="8"/>
        <v>0</v>
      </c>
      <c r="Y54" s="12">
        <f t="shared" si="9"/>
        <v>0</v>
      </c>
      <c r="Z54" s="12">
        <f t="shared" si="10"/>
        <v>0</v>
      </c>
    </row>
    <row r="55" spans="1:26" x14ac:dyDescent="0.25">
      <c r="A55" s="14">
        <v>44</v>
      </c>
      <c r="B55" s="13"/>
      <c r="C55" s="13"/>
      <c r="D55" s="13"/>
      <c r="E55" s="13"/>
      <c r="F55" s="9"/>
      <c r="G55" s="9"/>
      <c r="H55" s="9"/>
      <c r="I55" s="9"/>
      <c r="J55" s="9"/>
      <c r="K55" s="9"/>
      <c r="L55" s="11">
        <f t="shared" si="16"/>
        <v>0</v>
      </c>
      <c r="M55" s="11">
        <f t="shared" si="17"/>
        <v>0</v>
      </c>
      <c r="N55" s="11">
        <f t="shared" si="18"/>
        <v>0</v>
      </c>
      <c r="O55" s="11">
        <f t="shared" si="19"/>
        <v>0</v>
      </c>
      <c r="P55" s="9"/>
      <c r="Q55" s="11">
        <f t="shared" si="20"/>
        <v>0</v>
      </c>
      <c r="R55" s="11">
        <f t="shared" si="21"/>
        <v>0</v>
      </c>
      <c r="S55" s="9"/>
      <c r="T55" s="11">
        <f t="shared" si="22"/>
        <v>0</v>
      </c>
      <c r="U55" s="11">
        <f t="shared" si="23"/>
        <v>0</v>
      </c>
      <c r="W55" s="12">
        <f t="shared" si="7"/>
        <v>0</v>
      </c>
      <c r="X55" s="12">
        <f t="shared" si="8"/>
        <v>0</v>
      </c>
      <c r="Y55" s="12">
        <f t="shared" si="9"/>
        <v>0</v>
      </c>
      <c r="Z55" s="12">
        <f t="shared" si="10"/>
        <v>0</v>
      </c>
    </row>
    <row r="56" spans="1:26" x14ac:dyDescent="0.25">
      <c r="A56" s="14">
        <v>45</v>
      </c>
      <c r="B56" s="13"/>
      <c r="C56" s="13"/>
      <c r="D56" s="13"/>
      <c r="E56" s="13"/>
      <c r="F56" s="9"/>
      <c r="G56" s="9"/>
      <c r="H56" s="9"/>
      <c r="I56" s="9"/>
      <c r="J56" s="9"/>
      <c r="K56" s="9"/>
      <c r="L56" s="11">
        <f t="shared" si="16"/>
        <v>0</v>
      </c>
      <c r="M56" s="11">
        <f t="shared" si="17"/>
        <v>0</v>
      </c>
      <c r="N56" s="11">
        <f t="shared" si="18"/>
        <v>0</v>
      </c>
      <c r="O56" s="11">
        <f t="shared" si="19"/>
        <v>0</v>
      </c>
      <c r="P56" s="9"/>
      <c r="Q56" s="11">
        <f t="shared" si="20"/>
        <v>0</v>
      </c>
      <c r="R56" s="11">
        <f t="shared" si="21"/>
        <v>0</v>
      </c>
      <c r="S56" s="9"/>
      <c r="T56" s="11">
        <f t="shared" si="22"/>
        <v>0</v>
      </c>
      <c r="U56" s="11">
        <f t="shared" si="23"/>
        <v>0</v>
      </c>
      <c r="W56" s="12">
        <f t="shared" si="7"/>
        <v>0</v>
      </c>
      <c r="X56" s="12">
        <f t="shared" si="8"/>
        <v>0</v>
      </c>
      <c r="Y56" s="12">
        <f t="shared" si="9"/>
        <v>0</v>
      </c>
      <c r="Z56" s="12">
        <f t="shared" si="10"/>
        <v>0</v>
      </c>
    </row>
    <row r="57" spans="1:26" x14ac:dyDescent="0.25">
      <c r="A57" s="14">
        <v>46</v>
      </c>
      <c r="B57" s="13"/>
      <c r="C57" s="13"/>
      <c r="D57" s="13"/>
      <c r="E57" s="13"/>
      <c r="F57" s="9"/>
      <c r="G57" s="9"/>
      <c r="H57" s="9"/>
      <c r="I57" s="9"/>
      <c r="J57" s="9"/>
      <c r="K57" s="9"/>
      <c r="L57" s="11">
        <f t="shared" si="16"/>
        <v>0</v>
      </c>
      <c r="M57" s="11">
        <f t="shared" si="17"/>
        <v>0</v>
      </c>
      <c r="N57" s="11">
        <f t="shared" si="18"/>
        <v>0</v>
      </c>
      <c r="O57" s="11">
        <f t="shared" si="19"/>
        <v>0</v>
      </c>
      <c r="P57" s="9"/>
      <c r="Q57" s="11">
        <f t="shared" si="20"/>
        <v>0</v>
      </c>
      <c r="R57" s="11">
        <f t="shared" si="21"/>
        <v>0</v>
      </c>
      <c r="S57" s="9"/>
      <c r="T57" s="11">
        <f t="shared" si="22"/>
        <v>0</v>
      </c>
      <c r="U57" s="11">
        <f t="shared" si="23"/>
        <v>0</v>
      </c>
      <c r="W57" s="12">
        <f t="shared" si="7"/>
        <v>0</v>
      </c>
      <c r="X57" s="12">
        <f t="shared" si="8"/>
        <v>0</v>
      </c>
      <c r="Y57" s="12">
        <f t="shared" si="9"/>
        <v>0</v>
      </c>
      <c r="Z57" s="12">
        <f t="shared" si="10"/>
        <v>0</v>
      </c>
    </row>
    <row r="58" spans="1:26" x14ac:dyDescent="0.25">
      <c r="A58" s="14">
        <v>47</v>
      </c>
      <c r="B58" s="13"/>
      <c r="C58" s="13"/>
      <c r="D58" s="13"/>
      <c r="E58" s="13"/>
      <c r="F58" s="9"/>
      <c r="G58" s="9"/>
      <c r="H58" s="9"/>
      <c r="I58" s="9"/>
      <c r="J58" s="9"/>
      <c r="K58" s="9"/>
      <c r="L58" s="11">
        <f t="shared" si="16"/>
        <v>0</v>
      </c>
      <c r="M58" s="11">
        <f t="shared" si="17"/>
        <v>0</v>
      </c>
      <c r="N58" s="11">
        <f t="shared" si="18"/>
        <v>0</v>
      </c>
      <c r="O58" s="11">
        <f t="shared" si="19"/>
        <v>0</v>
      </c>
      <c r="P58" s="9"/>
      <c r="Q58" s="11">
        <f t="shared" si="20"/>
        <v>0</v>
      </c>
      <c r="R58" s="11">
        <f t="shared" si="21"/>
        <v>0</v>
      </c>
      <c r="S58" s="9"/>
      <c r="T58" s="11">
        <f t="shared" si="22"/>
        <v>0</v>
      </c>
      <c r="U58" s="11">
        <f t="shared" si="23"/>
        <v>0</v>
      </c>
      <c r="W58" s="12">
        <f t="shared" si="7"/>
        <v>0</v>
      </c>
      <c r="X58" s="12">
        <f t="shared" si="8"/>
        <v>0</v>
      </c>
      <c r="Y58" s="12">
        <f t="shared" si="9"/>
        <v>0</v>
      </c>
      <c r="Z58" s="12">
        <f t="shared" si="10"/>
        <v>0</v>
      </c>
    </row>
    <row r="59" spans="1:26" x14ac:dyDescent="0.25">
      <c r="A59" s="14">
        <v>48</v>
      </c>
      <c r="B59" s="13"/>
      <c r="C59" s="13"/>
      <c r="D59" s="13"/>
      <c r="E59" s="13"/>
      <c r="F59" s="9"/>
      <c r="G59" s="9"/>
      <c r="H59" s="9"/>
      <c r="I59" s="9"/>
      <c r="J59" s="9"/>
      <c r="K59" s="9"/>
      <c r="L59" s="11">
        <f t="shared" si="16"/>
        <v>0</v>
      </c>
      <c r="M59" s="11">
        <f t="shared" si="17"/>
        <v>0</v>
      </c>
      <c r="N59" s="11">
        <f t="shared" si="18"/>
        <v>0</v>
      </c>
      <c r="O59" s="11">
        <f t="shared" si="19"/>
        <v>0</v>
      </c>
      <c r="P59" s="9"/>
      <c r="Q59" s="11">
        <f t="shared" si="20"/>
        <v>0</v>
      </c>
      <c r="R59" s="11">
        <f t="shared" si="21"/>
        <v>0</v>
      </c>
      <c r="S59" s="9"/>
      <c r="T59" s="11">
        <f t="shared" si="22"/>
        <v>0</v>
      </c>
      <c r="U59" s="11">
        <f t="shared" si="23"/>
        <v>0</v>
      </c>
      <c r="W59" s="12">
        <f t="shared" si="7"/>
        <v>0</v>
      </c>
      <c r="X59" s="12">
        <f t="shared" si="8"/>
        <v>0</v>
      </c>
      <c r="Y59" s="12">
        <f t="shared" si="9"/>
        <v>0</v>
      </c>
      <c r="Z59" s="12">
        <f t="shared" si="10"/>
        <v>0</v>
      </c>
    </row>
    <row r="60" spans="1:26" x14ac:dyDescent="0.25">
      <c r="A60" s="14">
        <v>49</v>
      </c>
      <c r="B60" s="13"/>
      <c r="C60" s="13"/>
      <c r="D60" s="13"/>
      <c r="E60" s="13"/>
      <c r="F60" s="9"/>
      <c r="G60" s="9"/>
      <c r="H60" s="9"/>
      <c r="I60" s="9"/>
      <c r="J60" s="9"/>
      <c r="K60" s="9"/>
      <c r="L60" s="11">
        <f t="shared" si="16"/>
        <v>0</v>
      </c>
      <c r="M60" s="11">
        <f t="shared" si="17"/>
        <v>0</v>
      </c>
      <c r="N60" s="11">
        <f t="shared" si="18"/>
        <v>0</v>
      </c>
      <c r="O60" s="11">
        <f t="shared" si="19"/>
        <v>0</v>
      </c>
      <c r="P60" s="9"/>
      <c r="Q60" s="11">
        <f t="shared" si="20"/>
        <v>0</v>
      </c>
      <c r="R60" s="11">
        <f t="shared" si="21"/>
        <v>0</v>
      </c>
      <c r="S60" s="9"/>
      <c r="T60" s="11">
        <f t="shared" si="22"/>
        <v>0</v>
      </c>
      <c r="U60" s="11">
        <f t="shared" si="23"/>
        <v>0</v>
      </c>
      <c r="W60" s="12">
        <f t="shared" si="7"/>
        <v>0</v>
      </c>
      <c r="X60" s="12">
        <f t="shared" si="8"/>
        <v>0</v>
      </c>
      <c r="Y60" s="12">
        <f t="shared" si="9"/>
        <v>0</v>
      </c>
      <c r="Z60" s="12">
        <f t="shared" si="10"/>
        <v>0</v>
      </c>
    </row>
    <row r="61" spans="1:26" x14ac:dyDescent="0.25">
      <c r="A61" s="14">
        <v>50</v>
      </c>
      <c r="B61" s="13"/>
      <c r="C61" s="13"/>
      <c r="D61" s="13"/>
      <c r="E61" s="13"/>
      <c r="F61" s="9"/>
      <c r="G61" s="9"/>
      <c r="H61" s="9"/>
      <c r="I61" s="9"/>
      <c r="J61" s="9"/>
      <c r="K61" s="9"/>
      <c r="L61" s="11">
        <f t="shared" si="16"/>
        <v>0</v>
      </c>
      <c r="M61" s="11">
        <f t="shared" si="17"/>
        <v>0</v>
      </c>
      <c r="N61" s="11">
        <f t="shared" si="18"/>
        <v>0</v>
      </c>
      <c r="O61" s="11">
        <f t="shared" si="19"/>
        <v>0</v>
      </c>
      <c r="P61" s="9"/>
      <c r="Q61" s="11">
        <f t="shared" si="20"/>
        <v>0</v>
      </c>
      <c r="R61" s="11">
        <f t="shared" si="21"/>
        <v>0</v>
      </c>
      <c r="S61" s="9"/>
      <c r="T61" s="11">
        <f t="shared" si="22"/>
        <v>0</v>
      </c>
      <c r="U61" s="11">
        <f t="shared" si="23"/>
        <v>0</v>
      </c>
      <c r="W61" s="12">
        <f t="shared" si="7"/>
        <v>0</v>
      </c>
      <c r="X61" s="12">
        <f t="shared" si="8"/>
        <v>0</v>
      </c>
      <c r="Y61" s="12">
        <f t="shared" si="9"/>
        <v>0</v>
      </c>
      <c r="Z61" s="12">
        <f t="shared" si="10"/>
        <v>0</v>
      </c>
    </row>
    <row r="62" spans="1:26" x14ac:dyDescent="0.25">
      <c r="A62" s="14">
        <v>51</v>
      </c>
      <c r="B62" s="13"/>
      <c r="C62" s="13"/>
      <c r="D62" s="13"/>
      <c r="E62" s="13"/>
      <c r="F62" s="9"/>
      <c r="G62" s="9"/>
      <c r="H62" s="9"/>
      <c r="I62" s="9"/>
      <c r="J62" s="9"/>
      <c r="K62" s="9"/>
      <c r="L62" s="11">
        <f t="shared" si="16"/>
        <v>0</v>
      </c>
      <c r="M62" s="11">
        <f t="shared" si="17"/>
        <v>0</v>
      </c>
      <c r="N62" s="11">
        <f t="shared" si="18"/>
        <v>0</v>
      </c>
      <c r="O62" s="11">
        <f t="shared" si="19"/>
        <v>0</v>
      </c>
      <c r="P62" s="9"/>
      <c r="Q62" s="11">
        <f t="shared" si="20"/>
        <v>0</v>
      </c>
      <c r="R62" s="11">
        <f t="shared" si="21"/>
        <v>0</v>
      </c>
      <c r="S62" s="9"/>
      <c r="T62" s="11">
        <f t="shared" si="22"/>
        <v>0</v>
      </c>
      <c r="U62" s="11">
        <f t="shared" si="23"/>
        <v>0</v>
      </c>
      <c r="W62" s="12">
        <f t="shared" si="7"/>
        <v>0</v>
      </c>
      <c r="X62" s="12">
        <f t="shared" si="8"/>
        <v>0</v>
      </c>
      <c r="Y62" s="12">
        <f t="shared" si="9"/>
        <v>0</v>
      </c>
      <c r="Z62" s="12">
        <f t="shared" si="10"/>
        <v>0</v>
      </c>
    </row>
    <row r="63" spans="1:26" x14ac:dyDescent="0.25">
      <c r="A63" s="14">
        <v>52</v>
      </c>
      <c r="B63" s="13"/>
      <c r="C63" s="13"/>
      <c r="D63" s="13"/>
      <c r="E63" s="13"/>
      <c r="F63" s="9"/>
      <c r="G63" s="9"/>
      <c r="H63" s="9"/>
      <c r="I63" s="9"/>
      <c r="J63" s="9"/>
      <c r="K63" s="9"/>
      <c r="L63" s="11">
        <f t="shared" si="16"/>
        <v>0</v>
      </c>
      <c r="M63" s="11">
        <f t="shared" si="17"/>
        <v>0</v>
      </c>
      <c r="N63" s="11">
        <f t="shared" si="18"/>
        <v>0</v>
      </c>
      <c r="O63" s="11">
        <f t="shared" si="19"/>
        <v>0</v>
      </c>
      <c r="P63" s="9"/>
      <c r="Q63" s="11">
        <f t="shared" si="20"/>
        <v>0</v>
      </c>
      <c r="R63" s="11">
        <f t="shared" si="21"/>
        <v>0</v>
      </c>
      <c r="S63" s="9"/>
      <c r="T63" s="11">
        <f t="shared" si="22"/>
        <v>0</v>
      </c>
      <c r="U63" s="11">
        <f t="shared" si="23"/>
        <v>0</v>
      </c>
      <c r="W63" s="12">
        <f t="shared" si="7"/>
        <v>0</v>
      </c>
      <c r="X63" s="12">
        <f t="shared" si="8"/>
        <v>0</v>
      </c>
      <c r="Y63" s="12">
        <f t="shared" si="9"/>
        <v>0</v>
      </c>
      <c r="Z63" s="12">
        <f t="shared" si="10"/>
        <v>0</v>
      </c>
    </row>
    <row r="64" spans="1:26" x14ac:dyDescent="0.25">
      <c r="A64" s="14">
        <v>53</v>
      </c>
      <c r="B64" s="13"/>
      <c r="C64" s="13"/>
      <c r="D64" s="13"/>
      <c r="E64" s="13"/>
      <c r="F64" s="9"/>
      <c r="G64" s="9"/>
      <c r="H64" s="9"/>
      <c r="I64" s="9"/>
      <c r="J64" s="9"/>
      <c r="K64" s="9"/>
      <c r="L64" s="11">
        <f t="shared" si="16"/>
        <v>0</v>
      </c>
      <c r="M64" s="11">
        <f t="shared" si="17"/>
        <v>0</v>
      </c>
      <c r="N64" s="11">
        <f t="shared" si="18"/>
        <v>0</v>
      </c>
      <c r="O64" s="11">
        <f t="shared" si="19"/>
        <v>0</v>
      </c>
      <c r="P64" s="9"/>
      <c r="Q64" s="11">
        <f t="shared" si="20"/>
        <v>0</v>
      </c>
      <c r="R64" s="11">
        <f t="shared" si="21"/>
        <v>0</v>
      </c>
      <c r="S64" s="9"/>
      <c r="T64" s="11">
        <f t="shared" si="22"/>
        <v>0</v>
      </c>
      <c r="U64" s="11">
        <f t="shared" si="23"/>
        <v>0</v>
      </c>
      <c r="W64" s="12">
        <f t="shared" si="7"/>
        <v>0</v>
      </c>
      <c r="X64" s="12">
        <f t="shared" si="8"/>
        <v>0</v>
      </c>
      <c r="Y64" s="12">
        <f t="shared" si="9"/>
        <v>0</v>
      </c>
      <c r="Z64" s="12">
        <f t="shared" si="10"/>
        <v>0</v>
      </c>
    </row>
    <row r="65" spans="1:26" x14ac:dyDescent="0.25">
      <c r="A65" s="14">
        <v>54</v>
      </c>
      <c r="B65" s="13"/>
      <c r="C65" s="13"/>
      <c r="D65" s="13"/>
      <c r="E65" s="13"/>
      <c r="F65" s="9"/>
      <c r="G65" s="9"/>
      <c r="H65" s="9"/>
      <c r="I65" s="9"/>
      <c r="J65" s="9"/>
      <c r="K65" s="9"/>
      <c r="L65" s="11">
        <f t="shared" si="16"/>
        <v>0</v>
      </c>
      <c r="M65" s="11">
        <f t="shared" si="17"/>
        <v>0</v>
      </c>
      <c r="N65" s="11">
        <f t="shared" si="18"/>
        <v>0</v>
      </c>
      <c r="O65" s="11">
        <f t="shared" si="19"/>
        <v>0</v>
      </c>
      <c r="P65" s="9"/>
      <c r="Q65" s="11">
        <f t="shared" si="20"/>
        <v>0</v>
      </c>
      <c r="R65" s="11">
        <f t="shared" si="21"/>
        <v>0</v>
      </c>
      <c r="S65" s="9"/>
      <c r="T65" s="11">
        <f t="shared" si="22"/>
        <v>0</v>
      </c>
      <c r="U65" s="11">
        <f t="shared" si="23"/>
        <v>0</v>
      </c>
      <c r="W65" s="12">
        <f t="shared" si="7"/>
        <v>0</v>
      </c>
      <c r="X65" s="12">
        <f t="shared" si="8"/>
        <v>0</v>
      </c>
      <c r="Y65" s="12">
        <f t="shared" si="9"/>
        <v>0</v>
      </c>
      <c r="Z65" s="12">
        <f t="shared" si="10"/>
        <v>0</v>
      </c>
    </row>
    <row r="66" spans="1:26" x14ac:dyDescent="0.25">
      <c r="A66" s="14">
        <v>55</v>
      </c>
      <c r="B66" s="13"/>
      <c r="C66" s="13"/>
      <c r="D66" s="13"/>
      <c r="E66" s="13"/>
      <c r="F66" s="9"/>
      <c r="G66" s="9"/>
      <c r="H66" s="9"/>
      <c r="I66" s="9"/>
      <c r="J66" s="9"/>
      <c r="K66" s="9"/>
      <c r="L66" s="11">
        <f t="shared" si="16"/>
        <v>0</v>
      </c>
      <c r="M66" s="11">
        <f t="shared" si="17"/>
        <v>0</v>
      </c>
      <c r="N66" s="11">
        <f t="shared" si="18"/>
        <v>0</v>
      </c>
      <c r="O66" s="11">
        <f t="shared" si="19"/>
        <v>0</v>
      </c>
      <c r="P66" s="9"/>
      <c r="Q66" s="11">
        <f t="shared" si="20"/>
        <v>0</v>
      </c>
      <c r="R66" s="11">
        <f t="shared" si="21"/>
        <v>0</v>
      </c>
      <c r="S66" s="9"/>
      <c r="T66" s="11">
        <f t="shared" si="22"/>
        <v>0</v>
      </c>
      <c r="U66" s="11">
        <f t="shared" si="23"/>
        <v>0</v>
      </c>
      <c r="W66" s="12">
        <f t="shared" si="7"/>
        <v>0</v>
      </c>
      <c r="X66" s="12">
        <f t="shared" si="8"/>
        <v>0</v>
      </c>
      <c r="Y66" s="12">
        <f t="shared" si="9"/>
        <v>0</v>
      </c>
      <c r="Z66" s="12">
        <f t="shared" si="10"/>
        <v>0</v>
      </c>
    </row>
    <row r="67" spans="1:26" x14ac:dyDescent="0.25">
      <c r="A67" s="14">
        <v>56</v>
      </c>
      <c r="B67" s="13"/>
      <c r="C67" s="13"/>
      <c r="D67" s="13"/>
      <c r="E67" s="13"/>
      <c r="F67" s="9"/>
      <c r="G67" s="9"/>
      <c r="H67" s="9"/>
      <c r="I67" s="9"/>
      <c r="J67" s="9"/>
      <c r="K67" s="9"/>
      <c r="L67" s="11">
        <f t="shared" si="16"/>
        <v>0</v>
      </c>
      <c r="M67" s="11">
        <f t="shared" si="17"/>
        <v>0</v>
      </c>
      <c r="N67" s="11">
        <f t="shared" si="18"/>
        <v>0</v>
      </c>
      <c r="O67" s="11">
        <f t="shared" si="19"/>
        <v>0</v>
      </c>
      <c r="P67" s="9"/>
      <c r="Q67" s="11">
        <f t="shared" si="20"/>
        <v>0</v>
      </c>
      <c r="R67" s="11">
        <f t="shared" si="21"/>
        <v>0</v>
      </c>
      <c r="S67" s="9"/>
      <c r="T67" s="11">
        <f t="shared" si="22"/>
        <v>0</v>
      </c>
      <c r="U67" s="11">
        <f t="shared" si="23"/>
        <v>0</v>
      </c>
      <c r="W67" s="12">
        <f t="shared" si="7"/>
        <v>0</v>
      </c>
      <c r="X67" s="12">
        <f t="shared" si="8"/>
        <v>0</v>
      </c>
      <c r="Y67" s="12">
        <f t="shared" si="9"/>
        <v>0</v>
      </c>
      <c r="Z67" s="12">
        <f t="shared" si="10"/>
        <v>0</v>
      </c>
    </row>
    <row r="68" spans="1:26" x14ac:dyDescent="0.25">
      <c r="A68" s="14">
        <v>57</v>
      </c>
      <c r="B68" s="13"/>
      <c r="C68" s="13"/>
      <c r="D68" s="13"/>
      <c r="E68" s="13"/>
      <c r="F68" s="9"/>
      <c r="G68" s="9"/>
      <c r="H68" s="9"/>
      <c r="I68" s="9"/>
      <c r="J68" s="9"/>
      <c r="K68" s="9"/>
      <c r="L68" s="11">
        <f t="shared" si="16"/>
        <v>0</v>
      </c>
      <c r="M68" s="11">
        <f t="shared" si="17"/>
        <v>0</v>
      </c>
      <c r="N68" s="11">
        <f t="shared" si="18"/>
        <v>0</v>
      </c>
      <c r="O68" s="11">
        <f t="shared" si="19"/>
        <v>0</v>
      </c>
      <c r="P68" s="9"/>
      <c r="Q68" s="11">
        <f t="shared" si="20"/>
        <v>0</v>
      </c>
      <c r="R68" s="11">
        <f t="shared" si="21"/>
        <v>0</v>
      </c>
      <c r="S68" s="9"/>
      <c r="T68" s="11">
        <f t="shared" si="22"/>
        <v>0</v>
      </c>
      <c r="U68" s="11">
        <f t="shared" si="23"/>
        <v>0</v>
      </c>
      <c r="W68" s="12">
        <f t="shared" si="7"/>
        <v>0</v>
      </c>
      <c r="X68" s="12">
        <f t="shared" si="8"/>
        <v>0</v>
      </c>
      <c r="Y68" s="12">
        <f t="shared" si="9"/>
        <v>0</v>
      </c>
      <c r="Z68" s="12">
        <f t="shared" si="10"/>
        <v>0</v>
      </c>
    </row>
    <row r="69" spans="1:26" x14ac:dyDescent="0.25">
      <c r="A69" s="14">
        <v>58</v>
      </c>
      <c r="B69" s="13"/>
      <c r="C69" s="13"/>
      <c r="D69" s="13"/>
      <c r="E69" s="13"/>
      <c r="F69" s="9"/>
      <c r="G69" s="9"/>
      <c r="H69" s="9"/>
      <c r="I69" s="9"/>
      <c r="J69" s="9"/>
      <c r="K69" s="9"/>
      <c r="L69" s="11">
        <f t="shared" si="16"/>
        <v>0</v>
      </c>
      <c r="M69" s="11">
        <f t="shared" si="17"/>
        <v>0</v>
      </c>
      <c r="N69" s="11">
        <f t="shared" si="18"/>
        <v>0</v>
      </c>
      <c r="O69" s="11">
        <f t="shared" si="19"/>
        <v>0</v>
      </c>
      <c r="P69" s="9"/>
      <c r="Q69" s="11">
        <f t="shared" si="20"/>
        <v>0</v>
      </c>
      <c r="R69" s="11">
        <f t="shared" si="21"/>
        <v>0</v>
      </c>
      <c r="S69" s="9"/>
      <c r="T69" s="11">
        <f t="shared" si="22"/>
        <v>0</v>
      </c>
      <c r="U69" s="11">
        <f t="shared" si="23"/>
        <v>0</v>
      </c>
      <c r="W69" s="12">
        <f t="shared" si="7"/>
        <v>0</v>
      </c>
      <c r="X69" s="12">
        <f t="shared" si="8"/>
        <v>0</v>
      </c>
      <c r="Y69" s="12">
        <f t="shared" si="9"/>
        <v>0</v>
      </c>
      <c r="Z69" s="12">
        <f t="shared" si="10"/>
        <v>0</v>
      </c>
    </row>
    <row r="70" spans="1:26" x14ac:dyDescent="0.25">
      <c r="A70" s="14">
        <v>59</v>
      </c>
      <c r="B70" s="13"/>
      <c r="C70" s="13"/>
      <c r="D70" s="13"/>
      <c r="E70" s="13"/>
      <c r="F70" s="9"/>
      <c r="G70" s="9"/>
      <c r="H70" s="9"/>
      <c r="I70" s="9"/>
      <c r="J70" s="9"/>
      <c r="K70" s="9"/>
      <c r="L70" s="11">
        <f t="shared" si="16"/>
        <v>0</v>
      </c>
      <c r="M70" s="11">
        <f t="shared" si="17"/>
        <v>0</v>
      </c>
      <c r="N70" s="11">
        <f t="shared" si="18"/>
        <v>0</v>
      </c>
      <c r="O70" s="11">
        <f t="shared" si="19"/>
        <v>0</v>
      </c>
      <c r="P70" s="9"/>
      <c r="Q70" s="11">
        <f t="shared" si="20"/>
        <v>0</v>
      </c>
      <c r="R70" s="11">
        <f t="shared" si="21"/>
        <v>0</v>
      </c>
      <c r="S70" s="9"/>
      <c r="T70" s="11">
        <f t="shared" si="22"/>
        <v>0</v>
      </c>
      <c r="U70" s="11">
        <f t="shared" si="23"/>
        <v>0</v>
      </c>
      <c r="W70" s="12">
        <f t="shared" si="7"/>
        <v>0</v>
      </c>
      <c r="X70" s="12">
        <f t="shared" si="8"/>
        <v>0</v>
      </c>
      <c r="Y70" s="12">
        <f t="shared" si="9"/>
        <v>0</v>
      </c>
      <c r="Z70" s="12">
        <f t="shared" si="10"/>
        <v>0</v>
      </c>
    </row>
    <row r="71" spans="1:26" x14ac:dyDescent="0.2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W71" s="17"/>
      <c r="X71" s="17"/>
      <c r="Y71" s="17"/>
      <c r="Z71" s="17"/>
    </row>
    <row r="72" spans="1:26" x14ac:dyDescent="0.25">
      <c r="A72" s="16"/>
      <c r="B72" s="16"/>
      <c r="C72" s="16"/>
      <c r="D72" s="16"/>
      <c r="E72" s="16"/>
      <c r="F72" s="18">
        <f>SUM(F12:F70)</f>
        <v>0</v>
      </c>
      <c r="G72" s="18">
        <f t="shared" ref="G72:T72" si="24">SUM(G12:G70)</f>
        <v>0</v>
      </c>
      <c r="H72" s="18">
        <f t="shared" si="24"/>
        <v>0</v>
      </c>
      <c r="I72" s="18">
        <f t="shared" si="24"/>
        <v>0</v>
      </c>
      <c r="J72" s="18">
        <f t="shared" si="24"/>
        <v>0</v>
      </c>
      <c r="K72" s="18">
        <f t="shared" si="24"/>
        <v>0</v>
      </c>
      <c r="L72" s="18">
        <f t="shared" si="24"/>
        <v>0</v>
      </c>
      <c r="M72" s="18">
        <f t="shared" si="24"/>
        <v>0</v>
      </c>
      <c r="N72" s="18">
        <f t="shared" si="24"/>
        <v>0</v>
      </c>
      <c r="O72" s="18">
        <f t="shared" si="24"/>
        <v>0</v>
      </c>
      <c r="P72" s="18">
        <f t="shared" si="24"/>
        <v>0</v>
      </c>
      <c r="Q72" s="18">
        <f t="shared" si="24"/>
        <v>0</v>
      </c>
      <c r="R72" s="18">
        <f t="shared" si="24"/>
        <v>0</v>
      </c>
      <c r="S72" s="18">
        <f t="shared" si="24"/>
        <v>0</v>
      </c>
      <c r="T72" s="18">
        <f t="shared" si="24"/>
        <v>0</v>
      </c>
      <c r="U72" s="18">
        <f>SUM(U12:U70)</f>
        <v>0</v>
      </c>
      <c r="W72" s="19">
        <f>SUM(W12:W70)</f>
        <v>0</v>
      </c>
      <c r="X72" s="19">
        <f t="shared" ref="X72:Z72" si="25">SUM(X12:X70)</f>
        <v>0</v>
      </c>
      <c r="Y72" s="19">
        <f t="shared" si="25"/>
        <v>0</v>
      </c>
      <c r="Z72" s="19">
        <f t="shared" si="25"/>
        <v>0</v>
      </c>
    </row>
    <row r="73" spans="1:26" x14ac:dyDescent="0.25">
      <c r="A73" s="1"/>
      <c r="B73" s="1"/>
      <c r="C73" s="1"/>
      <c r="D73" s="1"/>
      <c r="E73" s="1"/>
      <c r="F73" s="1"/>
      <c r="G73" s="1"/>
      <c r="H73" s="20"/>
      <c r="I73" s="20"/>
      <c r="J73" s="20"/>
      <c r="K73" s="1"/>
      <c r="L73" s="21" t="b">
        <f>L72=(K72+H72+G72+F72+I72+J72)</f>
        <v>1</v>
      </c>
      <c r="M73" s="21" t="b">
        <f>(L72)*10/100=M72</f>
        <v>1</v>
      </c>
      <c r="N73" s="21" t="b">
        <f>N72=L72-M72</f>
        <v>1</v>
      </c>
      <c r="O73" s="22"/>
      <c r="P73" s="22"/>
      <c r="Q73" s="22"/>
      <c r="R73" s="21" t="b">
        <f>R72=M72</f>
        <v>1</v>
      </c>
      <c r="S73" s="23"/>
      <c r="T73" s="21" t="b">
        <f>T72=S72+R72+Q72</f>
        <v>1</v>
      </c>
      <c r="U73" s="21" t="b">
        <f>U72=L72-T72</f>
        <v>1</v>
      </c>
      <c r="W73" s="21" t="b">
        <f>W72=F77</f>
        <v>1</v>
      </c>
      <c r="X73" s="21" t="b">
        <f>X72=F79</f>
        <v>1</v>
      </c>
      <c r="Y73" s="21" t="b">
        <f>Y72=F78/2</f>
        <v>1</v>
      </c>
      <c r="Z73" s="21" t="b">
        <f>Z72=F84</f>
        <v>1</v>
      </c>
    </row>
    <row r="74" spans="1:26" x14ac:dyDescent="0.25">
      <c r="A74" s="1"/>
      <c r="F74" s="1"/>
      <c r="G74" s="1"/>
      <c r="H74" s="1"/>
      <c r="I74" s="1"/>
      <c r="J74" s="1"/>
      <c r="K74" s="1"/>
      <c r="L74" s="1"/>
      <c r="M74" s="1"/>
      <c r="N74" s="24"/>
      <c r="O74" s="1"/>
      <c r="P74" s="1"/>
      <c r="Q74" s="1"/>
      <c r="R74" s="1"/>
      <c r="S74" s="1"/>
      <c r="T74" s="1"/>
      <c r="U74" s="1"/>
      <c r="W74" s="1"/>
      <c r="X74" s="1"/>
      <c r="Y74" s="1"/>
      <c r="Z74" s="1"/>
    </row>
    <row r="75" spans="1:26" x14ac:dyDescent="0.25">
      <c r="A75" s="1"/>
      <c r="B75" s="25" t="s">
        <v>18</v>
      </c>
      <c r="C75" s="25"/>
      <c r="D75" s="25"/>
      <c r="E75" s="25"/>
      <c r="F75" s="26" t="s">
        <v>19</v>
      </c>
      <c r="G75" s="1"/>
      <c r="H75" s="1"/>
      <c r="I75" s="1"/>
      <c r="J75" s="1"/>
      <c r="K75" s="1"/>
      <c r="L75" s="1"/>
      <c r="M75" s="1"/>
      <c r="N75" s="1"/>
      <c r="T75" s="1"/>
      <c r="U75" s="1"/>
      <c r="W75" s="1"/>
      <c r="X75" s="1"/>
      <c r="Y75" s="1"/>
      <c r="Z75" s="1"/>
    </row>
    <row r="76" spans="1:26" x14ac:dyDescent="0.25">
      <c r="A76" s="1"/>
      <c r="B76" s="24" t="s">
        <v>11</v>
      </c>
      <c r="C76" s="24"/>
      <c r="D76" s="24"/>
      <c r="E76" s="24"/>
      <c r="F76" s="27">
        <f>Q72</f>
        <v>0</v>
      </c>
      <c r="G76" s="1"/>
      <c r="H76" s="1"/>
      <c r="I76" s="1"/>
      <c r="J76" s="1"/>
      <c r="K76" s="1"/>
      <c r="L76" s="1"/>
      <c r="M76" s="1"/>
      <c r="N76" s="1"/>
      <c r="O76" s="25" t="s">
        <v>20</v>
      </c>
      <c r="P76" s="1"/>
      <c r="Q76" s="1"/>
      <c r="R76" s="1"/>
      <c r="S76" s="26" t="s">
        <v>19</v>
      </c>
      <c r="T76" s="1"/>
      <c r="U76" s="1"/>
      <c r="W76" s="1"/>
      <c r="X76" s="1"/>
      <c r="Y76" s="1"/>
      <c r="Z76" s="1"/>
    </row>
    <row r="77" spans="1:26" x14ac:dyDescent="0.25">
      <c r="A77" s="1"/>
      <c r="B77" s="24" t="s">
        <v>21</v>
      </c>
      <c r="C77" s="24"/>
      <c r="D77" s="24"/>
      <c r="E77" s="24"/>
      <c r="F77" s="27">
        <f>0.5%*L72</f>
        <v>0</v>
      </c>
      <c r="G77" s="21" t="s">
        <v>78</v>
      </c>
      <c r="H77" s="28"/>
      <c r="I77" s="28"/>
      <c r="J77" s="1"/>
      <c r="K77" s="1"/>
      <c r="L77" s="1"/>
      <c r="M77" s="1"/>
      <c r="N77" s="1"/>
      <c r="O77" s="1" t="s">
        <v>21</v>
      </c>
      <c r="Q77" s="1"/>
      <c r="R77" s="1"/>
      <c r="S77" s="29">
        <f>F77</f>
        <v>0</v>
      </c>
      <c r="T77" s="1"/>
      <c r="U77" s="1"/>
      <c r="W77" s="1"/>
      <c r="X77" s="1"/>
      <c r="Y77" s="1"/>
      <c r="Z77" s="1"/>
    </row>
    <row r="78" spans="1:26" x14ac:dyDescent="0.25">
      <c r="A78" s="1"/>
      <c r="B78" s="24" t="s">
        <v>22</v>
      </c>
      <c r="C78" s="24"/>
      <c r="D78" s="24"/>
      <c r="E78" s="24"/>
      <c r="F78" s="27">
        <f>M72*2</f>
        <v>0</v>
      </c>
      <c r="G78" s="21" t="b">
        <f>F78=M72+R72</f>
        <v>1</v>
      </c>
      <c r="H78" s="1"/>
      <c r="I78" s="1"/>
      <c r="J78" s="1"/>
      <c r="K78" s="1"/>
      <c r="L78" s="1"/>
      <c r="M78" s="1"/>
      <c r="N78" s="1"/>
      <c r="O78" s="1" t="s">
        <v>22</v>
      </c>
      <c r="Q78" s="1"/>
      <c r="R78" s="1"/>
      <c r="S78" s="29">
        <f>F78</f>
        <v>0</v>
      </c>
      <c r="T78" s="1"/>
      <c r="U78" s="1"/>
      <c r="W78" s="1"/>
      <c r="X78" s="1"/>
      <c r="Y78" s="1"/>
      <c r="Z78" s="1"/>
    </row>
    <row r="79" spans="1:26" x14ac:dyDescent="0.25">
      <c r="A79" s="1"/>
      <c r="B79" s="24" t="s">
        <v>79</v>
      </c>
      <c r="C79" s="24"/>
      <c r="D79" s="24"/>
      <c r="E79" s="24"/>
      <c r="F79" s="30">
        <f>3.5/100*L72</f>
        <v>0</v>
      </c>
      <c r="G79" s="21" t="b">
        <f>F79=3.5%*L72</f>
        <v>1</v>
      </c>
      <c r="H79" s="21" t="s">
        <v>61</v>
      </c>
      <c r="I79" s="28"/>
      <c r="J79" s="28"/>
      <c r="K79" s="28"/>
      <c r="L79" s="28"/>
      <c r="M79" s="1"/>
      <c r="N79" s="1"/>
      <c r="O79" s="1" t="s">
        <v>23</v>
      </c>
      <c r="Q79" s="29"/>
      <c r="R79" s="1"/>
      <c r="S79" s="29">
        <f>F76+F79</f>
        <v>0</v>
      </c>
      <c r="T79" s="31"/>
      <c r="U79" s="32"/>
      <c r="W79" s="32"/>
      <c r="X79" s="32"/>
      <c r="Y79" s="32"/>
      <c r="Z79" s="32"/>
    </row>
    <row r="80" spans="1:26" x14ac:dyDescent="0.25">
      <c r="B80" s="15"/>
      <c r="C80" s="15"/>
      <c r="D80" s="15"/>
      <c r="E80" s="15"/>
      <c r="F80" s="15"/>
      <c r="O80" s="3" t="s">
        <v>77</v>
      </c>
      <c r="S80" s="33">
        <f>S72</f>
        <v>0</v>
      </c>
      <c r="T80" s="34"/>
      <c r="U80" s="35"/>
      <c r="W80" s="35"/>
      <c r="X80" s="35"/>
      <c r="Y80" s="35"/>
      <c r="Z80" s="35"/>
    </row>
    <row r="81" spans="1:26" ht="13.8" thickBot="1" x14ac:dyDescent="0.3">
      <c r="A81" s="1"/>
      <c r="B81" s="1"/>
      <c r="C81" s="1"/>
      <c r="D81" s="1"/>
      <c r="E81" s="1"/>
      <c r="F81" s="36">
        <f>SUM(F76:F79)</f>
        <v>0</v>
      </c>
      <c r="G81" s="1"/>
      <c r="H81" s="1"/>
      <c r="I81" s="1"/>
      <c r="J81" s="1"/>
      <c r="K81" s="1"/>
      <c r="L81" s="1"/>
      <c r="M81" s="1"/>
      <c r="N81" s="1"/>
      <c r="O81" s="3" t="s">
        <v>24</v>
      </c>
      <c r="Q81" s="1"/>
      <c r="R81" s="1"/>
      <c r="S81" s="37">
        <f>U72</f>
        <v>0</v>
      </c>
      <c r="T81" s="31"/>
      <c r="U81" s="32"/>
      <c r="W81" s="32"/>
      <c r="X81" s="32"/>
      <c r="Y81" s="32"/>
      <c r="Z81" s="32"/>
    </row>
    <row r="82" spans="1:26" ht="13.8" thickTop="1" x14ac:dyDescent="0.25">
      <c r="S82" s="1"/>
      <c r="T82" s="38"/>
      <c r="U82" s="39"/>
      <c r="W82" s="39"/>
      <c r="X82" s="39"/>
      <c r="Y82" s="39"/>
      <c r="Z82" s="39"/>
    </row>
    <row r="83" spans="1:26" ht="13.8" thickBot="1" x14ac:dyDescent="0.3">
      <c r="O83" s="1"/>
      <c r="P83" s="1"/>
      <c r="Q83" s="1"/>
      <c r="R83" s="1"/>
      <c r="S83" s="40">
        <f>SUM(S77:S81)</f>
        <v>0</v>
      </c>
      <c r="U83" s="41"/>
      <c r="W83" s="41"/>
      <c r="X83" s="41"/>
      <c r="Y83" s="41"/>
      <c r="Z83" s="41"/>
    </row>
    <row r="84" spans="1:26" ht="14.4" thickTop="1" thickBot="1" x14ac:dyDescent="0.3">
      <c r="B84" s="42" t="s">
        <v>26</v>
      </c>
      <c r="C84" s="42"/>
      <c r="D84" s="42"/>
      <c r="E84" s="42"/>
      <c r="F84" s="40">
        <f>F85+F86+F87+F88</f>
        <v>0</v>
      </c>
      <c r="L84" s="43"/>
      <c r="S84" s="44" t="b">
        <f>S83=F84</f>
        <v>1</v>
      </c>
    </row>
    <row r="85" spans="1:26" ht="13.8" thickTop="1" x14ac:dyDescent="0.25">
      <c r="B85" s="45" t="s">
        <v>25</v>
      </c>
      <c r="C85" s="45"/>
      <c r="D85" s="45"/>
      <c r="E85" s="45"/>
      <c r="F85" s="46">
        <f>L72</f>
        <v>0</v>
      </c>
    </row>
    <row r="86" spans="1:26" x14ac:dyDescent="0.25">
      <c r="B86" s="45" t="s">
        <v>83</v>
      </c>
      <c r="C86" s="45"/>
      <c r="D86" s="45"/>
      <c r="E86" s="45"/>
      <c r="F86" s="46">
        <f>F79</f>
        <v>0</v>
      </c>
    </row>
    <row r="87" spans="1:26" x14ac:dyDescent="0.25">
      <c r="B87" s="45" t="s">
        <v>14</v>
      </c>
      <c r="C87" s="45"/>
      <c r="D87" s="45"/>
      <c r="E87" s="45"/>
      <c r="F87" s="46">
        <f>F78/2</f>
        <v>0</v>
      </c>
    </row>
    <row r="88" spans="1:26" x14ac:dyDescent="0.25">
      <c r="B88" s="45" t="s">
        <v>80</v>
      </c>
      <c r="C88" s="45"/>
      <c r="D88" s="45"/>
      <c r="E88" s="45"/>
      <c r="F88" s="33">
        <f>F77</f>
        <v>0</v>
      </c>
    </row>
    <row r="89" spans="1:26" x14ac:dyDescent="0.25">
      <c r="L89" s="47"/>
      <c r="Q89" s="33"/>
    </row>
    <row r="90" spans="1:26" x14ac:dyDescent="0.25">
      <c r="F90" s="33"/>
      <c r="L90" s="47"/>
      <c r="Q90" s="33"/>
    </row>
    <row r="91" spans="1:26" x14ac:dyDescent="0.25">
      <c r="Q91" s="33"/>
    </row>
    <row r="92" spans="1:26" x14ac:dyDescent="0.25">
      <c r="Q92" s="33"/>
    </row>
    <row r="94" spans="1:26" x14ac:dyDescent="0.25">
      <c r="O94" s="38"/>
      <c r="P94" s="38"/>
      <c r="Q94" s="39"/>
    </row>
  </sheetData>
  <sheetProtection algorithmName="SHA-512" hashValue="e7iy/4s/4ztCYYYJZYnpvTiVVLA7OMyNNEqmlynw1Uglh2lB4XAbF/lwWeDjUxCMmhn/0PhGEpd4Q3xnDsmiiw==" saltValue="sOnhW1fDBWkPOea14vWmIw==" spinCount="100000" sheet="1" insertColumns="0" insertRows="0"/>
  <protectedRanges>
    <protectedRange sqref="B12:E70" name="Range6"/>
    <protectedRange sqref="S12:S70" name="Range2"/>
    <protectedRange sqref="F12:K70" name="Range1"/>
    <protectedRange sqref="A1:E1" name="Range3"/>
    <protectedRange sqref="F2:F6" name="Range4"/>
    <protectedRange sqref="F8" name="Range5"/>
  </protectedRanges>
  <mergeCells count="2">
    <mergeCell ref="L1:O1"/>
    <mergeCell ref="H2:K2"/>
  </mergeCells>
  <pageMargins left="0.70866141732283472" right="0.70866141732283472" top="0.74803149606299213" bottom="0.74803149606299213" header="0.31496062992125984" footer="0.31496062992125984"/>
  <pageSetup paperSize="9" scale="39" orientation="landscape" r:id="rId1"/>
  <colBreaks count="1" manualBreakCount="1">
    <brk id="21" max="89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B41AB-B965-4497-8381-09A43EF3B355}">
  <sheetPr>
    <tabColor rgb="FFFFC000"/>
  </sheetPr>
  <dimension ref="A3:M16"/>
  <sheetViews>
    <sheetView view="pageBreakPreview" zoomScaleNormal="100" zoomScaleSheetLayoutView="100" workbookViewId="0">
      <selection activeCell="M16" sqref="M16"/>
    </sheetView>
  </sheetViews>
  <sheetFormatPr defaultColWidth="8.88671875" defaultRowHeight="13.8" x14ac:dyDescent="0.3"/>
  <cols>
    <col min="1" max="1" width="26.109375" style="48" customWidth="1"/>
    <col min="2" max="2" width="26.109375" style="49" customWidth="1"/>
    <col min="3" max="8" width="13.33203125" style="50" hidden="1" customWidth="1"/>
    <col min="9" max="10" width="13.33203125" style="50" customWidth="1"/>
    <col min="11" max="13" width="18" style="51" customWidth="1"/>
    <col min="14" max="16384" width="8.88671875" style="48"/>
  </cols>
  <sheetData>
    <row r="3" spans="1:13" x14ac:dyDescent="0.3">
      <c r="A3" s="48" t="s">
        <v>27</v>
      </c>
    </row>
    <row r="4" spans="1:13" ht="14.4" thickBot="1" x14ac:dyDescent="0.35"/>
    <row r="5" spans="1:13" ht="69.599999999999994" thickBot="1" x14ac:dyDescent="0.35">
      <c r="A5" s="52" t="s">
        <v>84</v>
      </c>
      <c r="B5" s="53" t="s">
        <v>28</v>
      </c>
      <c r="C5" s="110" t="s">
        <v>55</v>
      </c>
      <c r="D5" s="110"/>
      <c r="E5" s="108" t="s">
        <v>10</v>
      </c>
      <c r="F5" s="109"/>
      <c r="G5" s="110" t="s">
        <v>11</v>
      </c>
      <c r="H5" s="110"/>
      <c r="I5" s="111" t="s">
        <v>17</v>
      </c>
      <c r="J5" s="112"/>
      <c r="K5" s="54" t="s">
        <v>66</v>
      </c>
      <c r="L5" s="55" t="s">
        <v>59</v>
      </c>
      <c r="M5" s="56" t="s">
        <v>60</v>
      </c>
    </row>
    <row r="6" spans="1:13" x14ac:dyDescent="0.3">
      <c r="A6" s="57" t="s">
        <v>29</v>
      </c>
      <c r="B6" s="58" t="s">
        <v>30</v>
      </c>
      <c r="C6" s="59" t="s">
        <v>53</v>
      </c>
      <c r="D6" s="59" t="s">
        <v>54</v>
      </c>
      <c r="E6" s="60" t="s">
        <v>53</v>
      </c>
      <c r="F6" s="61" t="s">
        <v>54</v>
      </c>
      <c r="G6" s="59" t="s">
        <v>53</v>
      </c>
      <c r="H6" s="59" t="s">
        <v>54</v>
      </c>
      <c r="I6" s="62" t="s">
        <v>53</v>
      </c>
      <c r="J6" s="63" t="s">
        <v>54</v>
      </c>
      <c r="L6" s="64"/>
      <c r="M6" s="65"/>
    </row>
    <row r="7" spans="1:13" x14ac:dyDescent="0.3">
      <c r="A7" s="66"/>
      <c r="B7" s="67"/>
      <c r="C7" s="68"/>
      <c r="D7" s="68"/>
      <c r="E7" s="60"/>
      <c r="F7" s="61"/>
      <c r="G7" s="68"/>
      <c r="H7" s="68"/>
      <c r="I7" s="69"/>
      <c r="J7" s="70"/>
      <c r="L7" s="64"/>
      <c r="M7" s="65"/>
    </row>
    <row r="8" spans="1:13" x14ac:dyDescent="0.3">
      <c r="A8" s="57" t="s">
        <v>52</v>
      </c>
      <c r="B8" s="58" t="s">
        <v>31</v>
      </c>
      <c r="C8" s="59">
        <v>0</v>
      </c>
      <c r="D8" s="59">
        <f>F8/90*100</f>
        <v>300000</v>
      </c>
      <c r="E8" s="60">
        <v>0</v>
      </c>
      <c r="F8" s="61">
        <v>270000</v>
      </c>
      <c r="G8" s="59">
        <f>ROUND(IF(E8&lt;=270000,0,IF(E8&lt;520000,(E8-270000)*9%,IF(E8&lt;=760000,(E8-520000)*20%+22500,IF(E8&lt;=1000000,(E8-760000)*25%+70500,IF(E8&gt;=1000000,(E8-1000000)*30%+130500))))),0)</f>
        <v>0</v>
      </c>
      <c r="H8" s="59">
        <f>ROUND(IF(F8&lt;=270000,0,IF(F8&lt;520000,(F8-270000)*9%,IF(F8&lt;=760000,(F8-520000)*20%+22500,IF(F8&lt;=1000000,(F8-760000)*25%+70500,IF(F8&gt;=1000000,(F8-1000000)*30%+130500))))),0)</f>
        <v>0</v>
      </c>
      <c r="I8" s="71">
        <f>E8-G8</f>
        <v>0</v>
      </c>
      <c r="J8" s="72">
        <v>270000</v>
      </c>
      <c r="K8" s="73"/>
      <c r="L8" s="74">
        <f>K8</f>
        <v>0</v>
      </c>
      <c r="M8" s="75">
        <f>L8/90*100</f>
        <v>0</v>
      </c>
    </row>
    <row r="9" spans="1:13" x14ac:dyDescent="0.3">
      <c r="A9" s="66"/>
      <c r="B9" s="67"/>
      <c r="C9" s="68"/>
      <c r="D9" s="68"/>
      <c r="E9" s="60"/>
      <c r="F9" s="61"/>
      <c r="G9" s="68"/>
      <c r="H9" s="68"/>
      <c r="I9" s="69"/>
      <c r="J9" s="70"/>
      <c r="L9" s="76"/>
      <c r="M9" s="77"/>
    </row>
    <row r="10" spans="1:13" ht="22.8" x14ac:dyDescent="0.3">
      <c r="A10" s="57" t="s">
        <v>67</v>
      </c>
      <c r="B10" s="58" t="s">
        <v>62</v>
      </c>
      <c r="C10" s="59">
        <f>E10/90*100</f>
        <v>300001.11111111112</v>
      </c>
      <c r="D10" s="59">
        <f>F10/90*100</f>
        <v>577777.77777777775</v>
      </c>
      <c r="E10" s="60">
        <f>F8+1</f>
        <v>270001</v>
      </c>
      <c r="F10" s="61">
        <v>520000</v>
      </c>
      <c r="G10" s="59">
        <f>ROUND(IF(E10&lt;=270000,0,IF(E10&lt;520000,(E10-270000)*9%,IF(E10&lt;=760000,(E10-520000)*20%+22500,IF(E10&lt;=1000000,(E10-760000)*25%+70500,IF(E10&gt;=1000000,(E10-1000000)*30%+130500))))),0)</f>
        <v>0</v>
      </c>
      <c r="H10" s="59">
        <f>ROUND(IF(F10&lt;=270000,0,IF(F10&lt;520000,(F10-270000)*9%,IF(F10&lt;=760000,(F10-520000)*20%+22500,IF(F10&lt;=1000000,(F10-760000)*25%+70500,IF(F10&gt;=1000000,(F10-1000000)*30%+130500))))),0)</f>
        <v>22500</v>
      </c>
      <c r="I10" s="71">
        <f>J8</f>
        <v>270000</v>
      </c>
      <c r="J10" s="72">
        <v>500000</v>
      </c>
      <c r="K10" s="73"/>
      <c r="L10" s="74">
        <f>((K10-21600)/0.92)</f>
        <v>-23478.260869565216</v>
      </c>
      <c r="M10" s="75">
        <f>L10/90*100</f>
        <v>-26086.956521739132</v>
      </c>
    </row>
    <row r="11" spans="1:13" x14ac:dyDescent="0.3">
      <c r="A11" s="66"/>
      <c r="B11" s="67"/>
      <c r="C11" s="68"/>
      <c r="D11" s="68"/>
      <c r="E11" s="60"/>
      <c r="F11" s="61"/>
      <c r="G11" s="68"/>
      <c r="H11" s="68"/>
      <c r="I11" s="69"/>
      <c r="J11" s="70"/>
      <c r="L11" s="76"/>
      <c r="M11" s="77"/>
    </row>
    <row r="12" spans="1:13" ht="34.200000000000003" x14ac:dyDescent="0.3">
      <c r="A12" s="57" t="s">
        <v>68</v>
      </c>
      <c r="B12" s="58" t="s">
        <v>63</v>
      </c>
      <c r="C12" s="59">
        <f>E12/90*100</f>
        <v>577778.88888888888</v>
      </c>
      <c r="D12" s="59">
        <f>F12/90*100</f>
        <v>844444.4444444445</v>
      </c>
      <c r="E12" s="60">
        <f>F10+1</f>
        <v>520001</v>
      </c>
      <c r="F12" s="61">
        <v>760000</v>
      </c>
      <c r="G12" s="59">
        <f>ROUND(IF(E12&lt;=270000,0,IF(E12&lt;520000,(E12-270000)*9%,IF(E12&lt;=760000,(E12-520000)*20%+22500,IF(E12&lt;=1000000,(E12-760000)*25%+70500,IF(E12&gt;=1000000,(E12-1000000)*30%+130500))))),0)</f>
        <v>22500</v>
      </c>
      <c r="H12" s="59">
        <f>ROUND(IF(F12&lt;=270000,0,IF(F12&lt;520000,(F12-270000)*9%,IF(F12&lt;=760000,(F12-520000)*20%+22500,IF(F12&lt;=1000000,(F12-760000)*25%+70500,IF(F12&gt;=1000000,(F12-1000000)*30%+130500))))),0)</f>
        <v>70500</v>
      </c>
      <c r="I12" s="71">
        <f>J10</f>
        <v>500000</v>
      </c>
      <c r="J12" s="72">
        <v>692000</v>
      </c>
      <c r="K12" s="73"/>
      <c r="L12" s="74">
        <f>((K12-84000)/0.8)</f>
        <v>-105000</v>
      </c>
      <c r="M12" s="75">
        <f>L12/90*100</f>
        <v>-116666.66666666667</v>
      </c>
    </row>
    <row r="13" spans="1:13" x14ac:dyDescent="0.3">
      <c r="A13" s="66"/>
      <c r="B13" s="67"/>
      <c r="C13" s="68"/>
      <c r="D13" s="68"/>
      <c r="E13" s="60"/>
      <c r="F13" s="61"/>
      <c r="G13" s="68"/>
      <c r="H13" s="68"/>
      <c r="I13" s="69"/>
      <c r="J13" s="70"/>
      <c r="L13" s="76"/>
      <c r="M13" s="77"/>
    </row>
    <row r="14" spans="1:13" ht="34.200000000000003" x14ac:dyDescent="0.3">
      <c r="A14" s="57" t="s">
        <v>69</v>
      </c>
      <c r="B14" s="58" t="s">
        <v>64</v>
      </c>
      <c r="C14" s="59">
        <f>E14/90*100</f>
        <v>844445.55555555562</v>
      </c>
      <c r="D14" s="59">
        <f>F14/90*100</f>
        <v>1111111.1111111112</v>
      </c>
      <c r="E14" s="60">
        <f>F12+1</f>
        <v>760001</v>
      </c>
      <c r="F14" s="61">
        <v>1000000</v>
      </c>
      <c r="G14" s="59">
        <f>ROUND(IF(E14&lt;=270000,0,IF(E14&lt;520000,(E14-270000)*9%,IF(E14&lt;=760000,(E14-520000)*20%+22500,IF(E14&lt;=1000000,(E14-760000)*25%+70500,IF(E14&gt;=1000000,(E14-1000000)*30%+130500))))),0)</f>
        <v>70500</v>
      </c>
      <c r="H14" s="59">
        <f>ROUND(IF(F14&lt;=270000,0,IF(F14&lt;520000,(F14-270000)*9%,IF(F14&lt;=760000,(F14-520000)*20%+22500,IF(F14&lt;=1000000,(F14-760000)*25%+70500,IF(F14&gt;=1000000,(F14-1000000)*30%+130500))))),0)</f>
        <v>130500</v>
      </c>
      <c r="I14" s="71">
        <f>J12</f>
        <v>692000</v>
      </c>
      <c r="J14" s="72">
        <v>872000</v>
      </c>
      <c r="K14" s="73"/>
      <c r="L14" s="74">
        <f>((K14-122000)/0.75)</f>
        <v>-162666.66666666666</v>
      </c>
      <c r="M14" s="75">
        <f>L14/90*100</f>
        <v>-180740.74074074073</v>
      </c>
    </row>
    <row r="15" spans="1:13" x14ac:dyDescent="0.3">
      <c r="A15" s="66"/>
      <c r="B15" s="67"/>
      <c r="C15" s="68"/>
      <c r="D15" s="68"/>
      <c r="E15" s="60"/>
      <c r="F15" s="61"/>
      <c r="G15" s="68"/>
      <c r="H15" s="68"/>
      <c r="I15" s="69"/>
      <c r="J15" s="70"/>
      <c r="L15" s="76"/>
      <c r="M15" s="77"/>
    </row>
    <row r="16" spans="1:13" ht="34.799999999999997" thickBot="1" x14ac:dyDescent="0.35">
      <c r="A16" s="78" t="s">
        <v>70</v>
      </c>
      <c r="B16" s="79" t="s">
        <v>65</v>
      </c>
      <c r="C16" s="59">
        <f>E16/90*100</f>
        <v>1111112.2222222222</v>
      </c>
      <c r="D16" s="59" t="s">
        <v>56</v>
      </c>
      <c r="E16" s="80">
        <f>F14+1</f>
        <v>1000001</v>
      </c>
      <c r="F16" s="81" t="s">
        <v>56</v>
      </c>
      <c r="G16" s="59">
        <f>ROUND(IF(E16&lt;=270000,0,IF(E16&lt;520000,(E16-270000)*9%,IF(E16&lt;=760000,(E16-520000)*20%+22500,IF(E16&lt;=1000000,(E16-760000)*25%+70500,IF(E16&gt;=1000000,(E16-1000000)*30%+130500))))),0)</f>
        <v>130500</v>
      </c>
      <c r="H16" s="59" t="e">
        <f>ROUND(IF(F16&lt;=270000,0,IF(F16&lt;520000,(F16-270000)*9%,IF(F16&lt;=760000,(F16-520000)*20%+22500,IF(F16&lt;=1000000,(F16-760000)*25%+70500,IF(F16&gt;=1000000,(F16-1000000)*30%+130500))))),0)</f>
        <v>#VALUE!</v>
      </c>
      <c r="I16" s="82">
        <f>J14</f>
        <v>872000</v>
      </c>
      <c r="J16" s="83" t="s">
        <v>56</v>
      </c>
      <c r="K16" s="73"/>
      <c r="L16" s="84">
        <f>((K16-172000)/0.7)</f>
        <v>-245714.28571428574</v>
      </c>
      <c r="M16" s="85">
        <f>L16/90*100</f>
        <v>-273015.87301587308</v>
      </c>
    </row>
  </sheetData>
  <sheetProtection algorithmName="SHA-512" hashValue="lUsfCQm9ZkGBAaft5GlXAhVj7x193Q8BNq4JbG3Lwsx0fGeoZtpulR9VtAiHIquY+Ena6tB3cCVmhy0CdhB4Cw==" saltValue="i7nfTOpVcdwi2XZbf5ZqOQ==" spinCount="100000" sheet="1" objects="1" scenarios="1"/>
  <protectedRanges>
    <protectedRange sqref="K16" name="Range5"/>
    <protectedRange sqref="K14" name="Range4"/>
    <protectedRange sqref="K12" name="Range3"/>
    <protectedRange sqref="K10" name="Range2"/>
    <protectedRange sqref="K8" name="Range1"/>
  </protectedRanges>
  <mergeCells count="4">
    <mergeCell ref="E5:F5"/>
    <mergeCell ref="C5:D5"/>
    <mergeCell ref="G5:H5"/>
    <mergeCell ref="I5:J5"/>
  </mergeCells>
  <pageMargins left="0.7" right="0.7" top="0.75" bottom="0.75" header="0.3" footer="0.3"/>
  <pageSetup paperSize="9" scale="9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92F4D-ADB7-414D-A0FD-585C42460AFA}">
  <sheetPr>
    <tabColor theme="5" tint="0.39997558519241921"/>
  </sheetPr>
  <dimension ref="A1:C13"/>
  <sheetViews>
    <sheetView view="pageBreakPreview" zoomScale="140" zoomScaleNormal="100" zoomScaleSheetLayoutView="140" workbookViewId="0">
      <selection activeCell="B5" sqref="B5"/>
    </sheetView>
  </sheetViews>
  <sheetFormatPr defaultColWidth="8.88671875" defaultRowHeight="13.8" x14ac:dyDescent="0.25"/>
  <cols>
    <col min="1" max="1" width="19.6640625" style="88" customWidth="1"/>
    <col min="2" max="2" width="17.109375" style="91" customWidth="1"/>
    <col min="3" max="3" width="23" style="88" bestFit="1" customWidth="1"/>
    <col min="4" max="4" width="1.33203125" style="88" customWidth="1"/>
    <col min="5" max="16384" width="8.88671875" style="88"/>
  </cols>
  <sheetData>
    <row r="1" spans="1:3" x14ac:dyDescent="0.25">
      <c r="A1" s="86"/>
      <c r="B1" s="87" t="s">
        <v>58</v>
      </c>
    </row>
    <row r="3" spans="1:3" x14ac:dyDescent="0.25">
      <c r="A3" s="113" t="s">
        <v>51</v>
      </c>
      <c r="B3" s="113"/>
      <c r="C3" s="113"/>
    </row>
    <row r="4" spans="1:3" x14ac:dyDescent="0.25">
      <c r="A4" s="89"/>
      <c r="B4" s="89"/>
      <c r="C4" s="89"/>
    </row>
    <row r="5" spans="1:3" x14ac:dyDescent="0.25">
      <c r="A5" s="88" t="s">
        <v>47</v>
      </c>
      <c r="B5" s="90"/>
      <c r="C5" s="88" t="s">
        <v>57</v>
      </c>
    </row>
    <row r="7" spans="1:3" x14ac:dyDescent="0.25">
      <c r="A7" s="88" t="s">
        <v>48</v>
      </c>
      <c r="B7" s="91">
        <f>B5*90%</f>
        <v>0</v>
      </c>
      <c r="C7" s="88" t="s">
        <v>50</v>
      </c>
    </row>
    <row r="9" spans="1:3" x14ac:dyDescent="0.25">
      <c r="A9" s="88" t="s">
        <v>11</v>
      </c>
      <c r="B9" s="92">
        <f>ROUND(IF(B7&lt;=270000,0,IF(B7&lt;520000,(B7-270000)*8%,IF(B7&lt;=760000,(B7-520000)*20%+20000,IF(B7&lt;=1000000,(B7-760000)*25%+68000,IF(B7&lt;=100000000,(B7-1000000)*30%+128000))))),0)</f>
        <v>0</v>
      </c>
      <c r="C9" s="88" t="s">
        <v>50</v>
      </c>
    </row>
    <row r="11" spans="1:3" x14ac:dyDescent="0.25">
      <c r="A11" s="88" t="s">
        <v>49</v>
      </c>
      <c r="B11" s="91">
        <f>B7-B9</f>
        <v>0</v>
      </c>
      <c r="C11" s="88" t="s">
        <v>50</v>
      </c>
    </row>
    <row r="13" spans="1:3" x14ac:dyDescent="0.25">
      <c r="A13" s="88" t="s">
        <v>88</v>
      </c>
      <c r="B13" s="105">
        <f>(B5)+(B5*10%)+(B5*3.5%)+(B5*0.5%)</f>
        <v>0</v>
      </c>
      <c r="C13" s="88" t="s">
        <v>50</v>
      </c>
    </row>
  </sheetData>
  <sheetProtection algorithmName="SHA-512" hashValue="JMtCGQqXHuED0mfzPyuy1fBWYpQVGljoXPoQEt/6NlH/UyQ3WUpq//PDjNC+QlAU3Qw83XVPkGqwo7E8NOaZgQ==" saltValue="+DuF/QOxhhbI6d9h8+SvWQ==" spinCount="100000" sheet="1" objects="1" scenarios="1"/>
  <protectedRanges>
    <protectedRange sqref="B5" name="Range1"/>
  </protectedRanges>
  <mergeCells count="1">
    <mergeCell ref="A3:C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32239-91BF-47C1-A10C-A5377F1A1A64}">
  <sheetPr>
    <tabColor rgb="FF7030A0"/>
  </sheetPr>
  <dimension ref="A1:E20"/>
  <sheetViews>
    <sheetView tabSelected="1" view="pageBreakPreview" zoomScaleNormal="100" zoomScaleSheetLayoutView="100" workbookViewId="0">
      <selection activeCell="I1" sqref="I1"/>
    </sheetView>
  </sheetViews>
  <sheetFormatPr defaultColWidth="8.88671875" defaultRowHeight="13.8" x14ac:dyDescent="0.3"/>
  <cols>
    <col min="1" max="1" width="26" style="48" customWidth="1"/>
    <col min="2" max="2" width="18.6640625" style="48" customWidth="1"/>
    <col min="3" max="3" width="1.6640625" style="48" customWidth="1"/>
    <col min="4" max="4" width="29.33203125" style="48" customWidth="1"/>
    <col min="5" max="5" width="18.6640625" style="48" customWidth="1"/>
    <col min="6" max="16384" width="8.88671875" style="48"/>
  </cols>
  <sheetData>
    <row r="1" spans="1:5" x14ac:dyDescent="0.3">
      <c r="A1" s="93"/>
      <c r="B1" s="87" t="s">
        <v>58</v>
      </c>
    </row>
    <row r="2" spans="1:5" x14ac:dyDescent="0.3">
      <c r="B2" s="87"/>
    </row>
    <row r="3" spans="1:5" x14ac:dyDescent="0.3">
      <c r="A3" s="116" t="s">
        <v>32</v>
      </c>
      <c r="B3" s="116"/>
      <c r="C3" s="116"/>
      <c r="D3" s="116"/>
      <c r="E3" s="116"/>
    </row>
    <row r="4" spans="1:5" ht="14.4" thickBot="1" x14ac:dyDescent="0.35"/>
    <row r="5" spans="1:5" ht="14.4" customHeight="1" x14ac:dyDescent="0.3">
      <c r="A5" s="114" t="s">
        <v>33</v>
      </c>
      <c r="B5" s="115"/>
      <c r="D5" s="114" t="s">
        <v>34</v>
      </c>
      <c r="E5" s="115"/>
    </row>
    <row r="6" spans="1:5" x14ac:dyDescent="0.3">
      <c r="A6" s="94"/>
      <c r="B6" s="95"/>
      <c r="D6" s="94"/>
      <c r="E6" s="95"/>
    </row>
    <row r="7" spans="1:5" x14ac:dyDescent="0.3">
      <c r="A7" s="94" t="s">
        <v>35</v>
      </c>
      <c r="B7" s="96"/>
      <c r="D7" s="94" t="s">
        <v>35</v>
      </c>
      <c r="E7" s="97"/>
    </row>
    <row r="8" spans="1:5" x14ac:dyDescent="0.3">
      <c r="A8" s="94"/>
      <c r="B8" s="65"/>
      <c r="D8" s="94"/>
      <c r="E8" s="95"/>
    </row>
    <row r="9" spans="1:5" x14ac:dyDescent="0.3">
      <c r="A9" s="94" t="s">
        <v>36</v>
      </c>
      <c r="B9" s="65">
        <f>(B7/4)/45</f>
        <v>0</v>
      </c>
      <c r="D9" s="94" t="s">
        <v>36</v>
      </c>
      <c r="E9" s="95">
        <f>(E7/4)/45</f>
        <v>0</v>
      </c>
    </row>
    <row r="10" spans="1:5" x14ac:dyDescent="0.3">
      <c r="A10" s="94"/>
      <c r="B10" s="65"/>
      <c r="D10" s="94"/>
      <c r="E10" s="95"/>
    </row>
    <row r="11" spans="1:5" ht="27.6" x14ac:dyDescent="0.3">
      <c r="A11" s="98" t="s">
        <v>37</v>
      </c>
      <c r="B11" s="96"/>
      <c r="D11" s="98" t="s">
        <v>38</v>
      </c>
      <c r="E11" s="97"/>
    </row>
    <row r="12" spans="1:5" x14ac:dyDescent="0.3">
      <c r="A12" s="94"/>
      <c r="B12" s="95"/>
      <c r="D12" s="94"/>
      <c r="E12" s="95"/>
    </row>
    <row r="13" spans="1:5" x14ac:dyDescent="0.3">
      <c r="A13" s="94" t="s">
        <v>39</v>
      </c>
      <c r="B13" s="95">
        <v>1.5</v>
      </c>
      <c r="D13" s="94"/>
      <c r="E13" s="95">
        <v>2</v>
      </c>
    </row>
    <row r="14" spans="1:5" x14ac:dyDescent="0.3">
      <c r="A14" s="94"/>
      <c r="B14" s="95"/>
      <c r="D14" s="94"/>
      <c r="E14" s="95"/>
    </row>
    <row r="15" spans="1:5" ht="14.4" thickBot="1" x14ac:dyDescent="0.35">
      <c r="A15" s="99" t="s">
        <v>40</v>
      </c>
      <c r="B15" s="100">
        <f>B13*B11*B9</f>
        <v>0</v>
      </c>
      <c r="D15" s="99"/>
      <c r="E15" s="100">
        <f>E13*E11*E9</f>
        <v>0</v>
      </c>
    </row>
    <row r="17" spans="1:1" x14ac:dyDescent="0.3">
      <c r="A17" s="48" t="s">
        <v>43</v>
      </c>
    </row>
    <row r="18" spans="1:1" x14ac:dyDescent="0.3">
      <c r="A18" s="101" t="s">
        <v>44</v>
      </c>
    </row>
    <row r="19" spans="1:1" x14ac:dyDescent="0.3">
      <c r="A19" s="101" t="s">
        <v>45</v>
      </c>
    </row>
    <row r="20" spans="1:1" x14ac:dyDescent="0.3">
      <c r="A20" s="102" t="s">
        <v>46</v>
      </c>
    </row>
  </sheetData>
  <sheetProtection algorithmName="SHA-512" hashValue="qPL097OX5mIn/q84tWd6lmXsAQqIpDGQvKLoW5S33rgoc406uB/aqAUokduWjJILrtrTCBIapPvTot8yL//EHQ==" saltValue="95lASFmUlsB5+qui38pkmA==" spinCount="100000" sheet="1" objects="1" scenarios="1"/>
  <protectedRanges>
    <protectedRange sqref="E11" name="Range4"/>
    <protectedRange sqref="E7" name="Range3"/>
    <protectedRange sqref="B11" name="Range2"/>
    <protectedRange sqref="B7" name="Range1"/>
  </protectedRanges>
  <mergeCells count="3">
    <mergeCell ref="A5:B5"/>
    <mergeCell ref="D5:E5"/>
    <mergeCell ref="A3:E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PAYROLL BOOK</vt:lpstr>
      <vt:lpstr>worksht to compute net to gross</vt:lpstr>
      <vt:lpstr>worksht to compute gross to net</vt:lpstr>
      <vt:lpstr>Overtime workings</vt:lpstr>
      <vt:lpstr>'PAYROLL BOOK'!Print_Area</vt:lpstr>
      <vt:lpstr>'worksht to compute gross to net'!Print_Area</vt:lpstr>
      <vt:lpstr>'PAYROLL BOOK'!Print_Titles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Hanif Habib</dc:creator>
  <cp:lastModifiedBy>Hanif Fattehali Habib‎</cp:lastModifiedBy>
  <cp:lastPrinted>2023-07-13T14:44:26Z</cp:lastPrinted>
  <dcterms:created xsi:type="dcterms:W3CDTF">2019-03-06T05:14:06Z</dcterms:created>
  <dcterms:modified xsi:type="dcterms:W3CDTF">2025-07-24T11:06:47Z</dcterms:modified>
</cp:coreProperties>
</file>